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16384" windowHeight="8192" tabRatio="839" activeTab="0"/>
  </bookViews>
  <sheets>
    <sheet name="Daten" sheetId="1" r:id="rId1"/>
    <sheet name="GrafikFragen1bis13" sheetId="2" r:id="rId2"/>
    <sheet name="GrafikFragen14bis17" sheetId="3" r:id="rId3"/>
    <sheet name="GrafikFragen18Bis23" sheetId="4" r:id="rId4"/>
  </sheets>
  <definedNames>
    <definedName name="_xlnm.Print_Area" localSheetId="0">'Daten'!$A$1:$K$121</definedName>
    <definedName name="_xlnm.Print_Titles" localSheetId="0">'Daten'!$1:$5</definedName>
  </definedNames>
  <calcPr fullCalcOnLoad="1"/>
</workbook>
</file>

<file path=xl/sharedStrings.xml><?xml version="1.0" encoding="utf-8"?>
<sst xmlns="http://schemas.openxmlformats.org/spreadsheetml/2006/main" count="148" uniqueCount="83">
  <si>
    <t>Auswertung Vorlesungsumfrage</t>
  </si>
  <si>
    <t>&lt;semester&gt;</t>
  </si>
  <si>
    <t>Gebrauchsanweisung</t>
  </si>
  <si>
    <t>1. Die Angaben links in spitzen Klammern durch die aktuellen Angaben ersetzen</t>
  </si>
  <si>
    <t>&lt;name des moduls&gt;</t>
  </si>
  <si>
    <t>2. Gelb unterlegte Felder mit Daten füllen</t>
  </si>
  <si>
    <t>&lt;dozentin/dozent&gt;</t>
  </si>
  <si>
    <t>3. Datenblatt und die drei Grafikblätter auf A4 quer ausdrucken</t>
  </si>
  <si>
    <t>Die Dozentin / der Dozent</t>
  </si>
  <si>
    <t>N</t>
  </si>
  <si>
    <t>Mittel- wert</t>
  </si>
  <si>
    <t>trifft gar nicht zu</t>
  </si>
  <si>
    <r>
      <t xml:space="preserve">                 </t>
    </r>
    <r>
      <rPr>
        <sz val="10"/>
        <rFont val="Helv"/>
        <family val="0"/>
      </rPr>
      <t>und</t>
    </r>
  </si>
  <si>
    <t>trifft voll  ganz zu</t>
  </si>
  <si>
    <t>Absolutwerte Fragen 1-13</t>
  </si>
  <si>
    <t>- - -</t>
  </si>
  <si>
    <t>- -</t>
  </si>
  <si>
    <t>-</t>
  </si>
  <si>
    <t>+</t>
  </si>
  <si>
    <t>+ +</t>
  </si>
  <si>
    <t>+ + +</t>
  </si>
  <si>
    <t>%</t>
  </si>
  <si>
    <t>gestaltet die Vorlesung lebendig und engagiert</t>
  </si>
  <si>
    <t>sorgt für eine angenehme Atmosphäre in der Vorlesung</t>
  </si>
  <si>
    <t>regt mich zu kritischem Mit- und Selberdenken an</t>
  </si>
  <si>
    <t>macht fachlich einen kompetenten Eindruck</t>
  </si>
  <si>
    <t>fasst den behandelten Stoff gut zusammen</t>
  </si>
  <si>
    <t>ist im Umgang mit Studierenden freundlich und aufgeschlossen</t>
  </si>
  <si>
    <t>gliedert den Stoff der Vorlesung übersichtlich</t>
  </si>
  <si>
    <t>vermag mich für den Stoff der Vorlesung zu interessieren</t>
  </si>
  <si>
    <t>ist bei den einzelnen Lektionen gut vorbereitet</t>
  </si>
  <si>
    <t>erklärt komplizierte Sachverhalten verständlich</t>
  </si>
  <si>
    <t>spricht klar und verständlich</t>
  </si>
  <si>
    <t>Die Hilfsmittel (Folien, Wandtafel, Beamer, etc.) werden hilfreich eingesetzt</t>
  </si>
  <si>
    <t>Die abgegebenen Unterlagen (Skript, Reader etc.) sind für das Verständnis und das Lernen nützlich</t>
  </si>
  <si>
    <t>Absolutwerte 14-17</t>
  </si>
  <si>
    <t>Rahmenbedingungen der Lerveranstaltung</t>
  </si>
  <si>
    <t>Mittel-wert</t>
  </si>
  <si>
    <t>zu klein</t>
  </si>
  <si>
    <t>gerade richtig</t>
  </si>
  <si>
    <t>zu gross / zu hoch</t>
  </si>
  <si>
    <t>Zu klein</t>
  </si>
  <si>
    <t>Die TeilnehmerInnenzahl in der Vorlesung ist</t>
  </si>
  <si>
    <t>Der Stoffumfang der Vorlesung ist</t>
  </si>
  <si>
    <t>Der Schwierigkeitsgrad der Vorlesung ist</t>
  </si>
  <si>
    <t>Das Tempo der Vorlesung ist für mich</t>
  </si>
  <si>
    <t>Lernerfolg, Eigenaktivität und Interesse</t>
  </si>
  <si>
    <t>Absolutwerte Fragen 18-21</t>
  </si>
  <si>
    <t>Ich habe in dieser Vorlesung viel gelernt</t>
  </si>
  <si>
    <t>Ich habe die Vorlesung regelmässig besucht</t>
  </si>
  <si>
    <t>Ich bereite die Vorlesung regelmässig vor bzw. nach</t>
  </si>
  <si>
    <t>Mein Interesse am Thema der Vorlesung ist gross</t>
  </si>
  <si>
    <t>Gesamtbeurteilung</t>
  </si>
  <si>
    <t>Absolutwerte Fragen 22-23</t>
  </si>
  <si>
    <t>Wie zufrieden sind Sie mit der Vorlesung insgesamt?</t>
  </si>
  <si>
    <t>Wie zufrieden sind Sie mit dem Dozenten insgesamt?</t>
  </si>
  <si>
    <t>Bemerkungen</t>
  </si>
  <si>
    <r>
      <t>Bemerkungen hier ausfüllen</t>
    </r>
    <r>
      <rPr>
        <sz val="10"/>
        <color indexed="10"/>
        <rFont val="Helv"/>
        <family val="0"/>
      </rPr>
      <t>; sie werden automatisch nach links übertragen!</t>
    </r>
  </si>
  <si>
    <t>Besonders positive Aspekte der Lehrveranstaltung:</t>
  </si>
  <si>
    <t>Positiv:</t>
  </si>
  <si>
    <t>Die Uebungen waren sehr hilfreich fuer das Verstaendnis des Stoffes</t>
  </si>
  <si>
    <t>Interessante Themen, gute Vorlesung, guter Dozent, Beispiele werden gut erklaert (in vorlesung), Uebungen werden gut korrigiert und gutes Feedback gegeben</t>
  </si>
  <si>
    <t>Gute Erklaerungen, klarer Aufbau der Vorlesung</t>
  </si>
  <si>
    <t>Verschafft einen Ueberblick ueber das gesamte Thema, ausfuehrliche Korrektur der Uebungen, angenehme Atmosphaere in der Vorlesung</t>
  </si>
  <si>
    <t>Jeweils Zusammenfassung der vorhergehenden Veranstaltung zu Beginn jeder Veranstaltung, Reden und Denken in Zusammenhaengen</t>
  </si>
  <si>
    <t>Repetition der letzten Stunde am Anfang jeder Stunde</t>
  </si>
  <si>
    <t>Nette Atmosphaere, ausfuehrliche Korrektur der Uebungsserien</t>
  </si>
  <si>
    <t>Fazit bei den Folien jeweils sehr hilfreich</t>
  </si>
  <si>
    <t>Besonders negative Aspekte der Lehrveranstaltung:</t>
  </si>
  <si>
    <t>Negativ:</t>
  </si>
  <si>
    <t>Da ich Sprache studiere, wusste ich anfangs fast alles schon</t>
  </si>
  <si>
    <t>Uebungen waren nicht immer hilfreich</t>
  </si>
  <si>
    <t>Uebungen unklar gestellt</t>
  </si>
  <si>
    <t>Das Skript ist sehr stichwortartig, an sich nicht unbedingt selbsterklaerend, gewisse Begriffe nicht klar voneinander abgegrenzt (z.B. Denotation, Bedeutung, Intension, Extension)</t>
  </si>
  <si>
    <t>Fehler im Skript (SQL), Skript unuebersichtlich, schwammig</t>
  </si>
  <si>
    <t>Etwas unstrukturiertes, sehr stichwortartiges Skript</t>
  </si>
  <si>
    <t>Uebungsaufgaben haeufig unklar gestellt, mit Rechtschreibfehlern und inhaltlichen Fehlern</t>
  </si>
  <si>
    <t>Folien manchmal etwas unuebersichtlich</t>
  </si>
  <si>
    <t>Verbesserungsvorschläge</t>
  </si>
  <si>
    <t>Uebungen nicht erst am Sonntag ins Netz</t>
  </si>
  <si>
    <t>Weniger Themen, dafuer tiefergehender behandeln, Skript und Slides trennen: Skript ausfuehrlich und genau, Slides mit weniger Text, Zusammenhaenge, mich haette OpenCyc interessiert</t>
  </si>
  <si>
    <t>Skript/Folien&gt; Mehr mit kapiteln/Unterkapiteln arbeiten, d.h. hierachischer. Aufbau der Themen</t>
  </si>
  <si>
    <t>Skript waere natuerlich genial gewesen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</si>
</sst>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D\-MMM"/>
    <numFmt numFmtId="167" formatCode="0.00"/>
    <numFmt numFmtId="168" formatCode="0"/>
    <numFmt numFmtId="169" formatCode=";;;"/>
  </numFmts>
  <fonts count="14">
    <font>
      <sz val="10"/>
      <name val="Helv"/>
      <family val="0"/>
    </font>
    <font>
      <sz val="10"/>
      <name val="Arial"/>
      <family val="0"/>
    </font>
    <font>
      <b/>
      <sz val="12"/>
      <name val="Helv"/>
      <family val="0"/>
    </font>
    <font>
      <b/>
      <sz val="12"/>
      <color indexed="10"/>
      <name val="Helv"/>
      <family val="0"/>
    </font>
    <font>
      <sz val="10"/>
      <color indexed="10"/>
      <name val="Helv"/>
      <family val="0"/>
    </font>
    <font>
      <b/>
      <sz val="10"/>
      <name val="Helv"/>
      <family val="0"/>
    </font>
    <font>
      <sz val="10"/>
      <name val="Arial Unicode MS"/>
      <family val="0"/>
    </font>
    <font>
      <b/>
      <sz val="10"/>
      <color indexed="10"/>
      <name val="Helv"/>
      <family val="0"/>
    </font>
    <font>
      <sz val="12.4"/>
      <name val="Arial"/>
      <family val="5"/>
    </font>
    <font>
      <sz val="14"/>
      <name val="Helv"/>
      <family val="5"/>
    </font>
    <font>
      <sz val="13.5"/>
      <name val="Helv"/>
      <family val="5"/>
    </font>
    <font>
      <sz val="2.8"/>
      <name val="Helv"/>
      <family val="5"/>
    </font>
    <font>
      <sz val="12.5"/>
      <name val="Helv"/>
      <family val="5"/>
    </font>
    <font>
      <sz val="3.3"/>
      <name val="Helv"/>
      <family val="5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25">
    <xf numFmtId="164" fontId="0" fillId="0" borderId="0" xfId="0" applyAlignment="1">
      <alignment/>
    </xf>
    <xf numFmtId="165" fontId="0" fillId="0" borderId="0" xfId="0" applyNumberFormat="1" applyAlignment="1">
      <alignment wrapText="1"/>
    </xf>
    <xf numFmtId="164" fontId="0" fillId="0" borderId="0" xfId="0" applyAlignment="1">
      <alignment horizontal="center"/>
    </xf>
    <xf numFmtId="165" fontId="2" fillId="0" borderId="0" xfId="0" applyNumberFormat="1" applyFont="1" applyAlignment="1">
      <alignment/>
    </xf>
    <xf numFmtId="164" fontId="0" fillId="0" borderId="0" xfId="0" applyAlignment="1">
      <alignment horizontal="left"/>
    </xf>
    <xf numFmtId="164" fontId="3" fillId="0" borderId="0" xfId="0" applyFont="1" applyAlignment="1">
      <alignment horizontal="left"/>
    </xf>
    <xf numFmtId="164" fontId="0" fillId="0" borderId="0" xfId="0" applyAlignment="1" applyProtection="1">
      <alignment/>
      <protection hidden="1"/>
    </xf>
    <xf numFmtId="166" fontId="0" fillId="0" borderId="0" xfId="0" applyNumberFormat="1" applyAlignment="1">
      <alignment/>
    </xf>
    <xf numFmtId="164" fontId="4" fillId="0" borderId="0" xfId="0" applyFont="1" applyAlignment="1">
      <alignment horizontal="left"/>
    </xf>
    <xf numFmtId="165" fontId="0" fillId="0" borderId="0" xfId="0" applyNumberFormat="1" applyFont="1" applyAlignment="1">
      <alignment/>
    </xf>
    <xf numFmtId="164" fontId="4" fillId="0" borderId="0" xfId="0" applyFont="1" applyAlignment="1">
      <alignment/>
    </xf>
    <xf numFmtId="164" fontId="5" fillId="0" borderId="1" xfId="0" applyFont="1" applyBorder="1" applyAlignment="1">
      <alignment/>
    </xf>
    <xf numFmtId="164" fontId="5" fillId="0" borderId="2" xfId="0" applyFont="1" applyBorder="1" applyAlignment="1">
      <alignment/>
    </xf>
    <xf numFmtId="165" fontId="5" fillId="0" borderId="2" xfId="0" applyNumberFormat="1" applyFont="1" applyBorder="1" applyAlignment="1">
      <alignment wrapText="1"/>
    </xf>
    <xf numFmtId="164" fontId="0" fillId="0" borderId="1" xfId="0" applyFont="1" applyBorder="1" applyAlignment="1">
      <alignment horizontal="center"/>
    </xf>
    <xf numFmtId="164" fontId="0" fillId="0" borderId="3" xfId="0" applyFont="1" applyBorder="1" applyAlignment="1">
      <alignment wrapText="1"/>
    </xf>
    <xf numFmtId="164" fontId="0" fillId="0" borderId="2" xfId="0" applyFont="1" applyBorder="1" applyAlignment="1">
      <alignment wrapText="1"/>
    </xf>
    <xf numFmtId="164" fontId="5" fillId="0" borderId="2" xfId="0" applyFont="1" applyBorder="1" applyAlignment="1">
      <alignment wrapText="1"/>
    </xf>
    <xf numFmtId="164" fontId="6" fillId="0" borderId="2" xfId="0" applyFont="1" applyBorder="1" applyAlignment="1">
      <alignment horizontal="right" wrapText="1"/>
    </xf>
    <xf numFmtId="164" fontId="5" fillId="0" borderId="0" xfId="0" applyFont="1" applyAlignment="1">
      <alignment/>
    </xf>
    <xf numFmtId="164" fontId="5" fillId="0" borderId="1" xfId="0" applyFont="1" applyBorder="1" applyAlignment="1">
      <alignment horizontal="left" vertical="center"/>
    </xf>
    <xf numFmtId="164" fontId="5" fillId="0" borderId="2" xfId="0" applyFont="1" applyBorder="1" applyAlignment="1">
      <alignment horizontal="center"/>
    </xf>
    <xf numFmtId="164" fontId="5" fillId="0" borderId="3" xfId="0" applyFont="1" applyBorder="1" applyAlignment="1">
      <alignment horizontal="center"/>
    </xf>
    <xf numFmtId="164" fontId="7" fillId="0" borderId="4" xfId="0" applyFont="1" applyBorder="1" applyAlignment="1" applyProtection="1">
      <alignment vertical="center" wrapText="1"/>
      <protection hidden="1"/>
    </xf>
    <xf numFmtId="164" fontId="5" fillId="0" borderId="0" xfId="0" applyFont="1" applyAlignment="1" applyProtection="1">
      <alignment/>
      <protection hidden="1"/>
    </xf>
    <xf numFmtId="164" fontId="0" fillId="0" borderId="4" xfId="0" applyBorder="1" applyAlignment="1">
      <alignment/>
    </xf>
    <xf numFmtId="164" fontId="0" fillId="0" borderId="0" xfId="0" applyBorder="1" applyAlignment="1">
      <alignment/>
    </xf>
    <xf numFmtId="165" fontId="0" fillId="0" borderId="0" xfId="0" applyNumberFormat="1" applyBorder="1" applyAlignment="1">
      <alignment wrapText="1"/>
    </xf>
    <xf numFmtId="164" fontId="0" fillId="0" borderId="4" xfId="0" applyBorder="1" applyAlignment="1">
      <alignment horizontal="center"/>
    </xf>
    <xf numFmtId="164" fontId="0" fillId="0" borderId="5" xfId="0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165" fontId="0" fillId="0" borderId="5" xfId="0" applyNumberFormat="1" applyFont="1" applyBorder="1" applyAlignment="1">
      <alignment horizontal="center"/>
    </xf>
    <xf numFmtId="164" fontId="0" fillId="0" borderId="6" xfId="0" applyBorder="1" applyAlignment="1">
      <alignment horizontal="center"/>
    </xf>
    <xf numFmtId="165" fontId="5" fillId="0" borderId="7" xfId="0" applyNumberFormat="1" applyFont="1" applyBorder="1" applyAlignment="1">
      <alignment/>
    </xf>
    <xf numFmtId="165" fontId="5" fillId="0" borderId="8" xfId="0" applyNumberFormat="1" applyFont="1" applyBorder="1" applyAlignment="1">
      <alignment/>
    </xf>
    <xf numFmtId="165" fontId="5" fillId="0" borderId="8" xfId="0" applyNumberFormat="1" applyFont="1" applyBorder="1" applyAlignment="1">
      <alignment wrapText="1"/>
    </xf>
    <xf numFmtId="165" fontId="5" fillId="0" borderId="7" xfId="0" applyNumberFormat="1" applyFont="1" applyBorder="1" applyAlignment="1">
      <alignment horizontal="center"/>
    </xf>
    <xf numFmtId="165" fontId="5" fillId="0" borderId="9" xfId="0" applyNumberFormat="1" applyFont="1" applyBorder="1" applyAlignment="1">
      <alignment horizontal="center"/>
    </xf>
    <xf numFmtId="165" fontId="0" fillId="0" borderId="8" xfId="0" applyNumberFormat="1" applyFont="1" applyBorder="1" applyAlignment="1">
      <alignment horizontal="center"/>
    </xf>
    <xf numFmtId="165" fontId="0" fillId="0" borderId="9" xfId="0" applyNumberFormat="1" applyFont="1" applyBorder="1" applyAlignment="1">
      <alignment horizontal="center"/>
    </xf>
    <xf numFmtId="165" fontId="5" fillId="0" borderId="0" xfId="0" applyNumberFormat="1" applyFont="1" applyAlignment="1">
      <alignment/>
    </xf>
    <xf numFmtId="165" fontId="0" fillId="0" borderId="10" xfId="0" applyNumberFormat="1" applyFont="1" applyBorder="1" applyAlignment="1">
      <alignment horizontal="center"/>
    </xf>
    <xf numFmtId="165" fontId="5" fillId="0" borderId="0" xfId="0" applyNumberFormat="1" applyFont="1" applyAlignment="1" applyProtection="1">
      <alignment/>
      <protection hidden="1"/>
    </xf>
    <xf numFmtId="164" fontId="0" fillId="0" borderId="6" xfId="0" applyBorder="1" applyAlignment="1">
      <alignment vertical="center"/>
    </xf>
    <xf numFmtId="164" fontId="0" fillId="0" borderId="2" xfId="0" applyBorder="1" applyAlignment="1">
      <alignment vertical="center"/>
    </xf>
    <xf numFmtId="165" fontId="0" fillId="0" borderId="2" xfId="0" applyNumberFormat="1" applyFont="1" applyBorder="1" applyAlignment="1">
      <alignment vertical="center" wrapText="1"/>
    </xf>
    <xf numFmtId="164" fontId="0" fillId="0" borderId="1" xfId="0" applyBorder="1" applyAlignment="1">
      <alignment horizontal="center" vertical="center"/>
    </xf>
    <xf numFmtId="167" fontId="0" fillId="0" borderId="3" xfId="0" applyNumberFormat="1" applyBorder="1" applyAlignment="1">
      <alignment horizontal="center" vertical="center"/>
    </xf>
    <xf numFmtId="168" fontId="0" fillId="0" borderId="2" xfId="0" applyNumberFormat="1" applyBorder="1" applyAlignment="1">
      <alignment horizontal="center" vertical="center"/>
    </xf>
    <xf numFmtId="168" fontId="0" fillId="0" borderId="3" xfId="0" applyNumberFormat="1" applyBorder="1" applyAlignment="1">
      <alignment horizontal="center" vertical="center"/>
    </xf>
    <xf numFmtId="164" fontId="0" fillId="0" borderId="0" xfId="0" applyAlignment="1">
      <alignment vertical="center"/>
    </xf>
    <xf numFmtId="164" fontId="0" fillId="2" borderId="11" xfId="0" applyFill="1" applyBorder="1" applyAlignment="1">
      <alignment horizontal="center" vertical="center"/>
    </xf>
    <xf numFmtId="167" fontId="0" fillId="0" borderId="0" xfId="0" applyNumberFormat="1" applyAlignment="1" applyProtection="1">
      <alignment vertical="center"/>
      <protection hidden="1"/>
    </xf>
    <xf numFmtId="164" fontId="0" fillId="0" borderId="0" xfId="0" applyAlignment="1" applyProtection="1">
      <alignment vertical="center"/>
      <protection hidden="1"/>
    </xf>
    <xf numFmtId="164" fontId="0" fillId="0" borderId="12" xfId="0" applyBorder="1" applyAlignment="1">
      <alignment vertical="center"/>
    </xf>
    <xf numFmtId="164" fontId="0" fillId="0" borderId="0" xfId="0" applyBorder="1" applyAlignment="1">
      <alignment vertical="center"/>
    </xf>
    <xf numFmtId="165" fontId="0" fillId="0" borderId="0" xfId="0" applyNumberFormat="1" applyFont="1" applyBorder="1" applyAlignment="1">
      <alignment vertical="center" wrapText="1"/>
    </xf>
    <xf numFmtId="164" fontId="0" fillId="0" borderId="10" xfId="0" applyBorder="1" applyAlignment="1">
      <alignment vertical="center"/>
    </xf>
    <xf numFmtId="164" fontId="0" fillId="0" borderId="8" xfId="0" applyBorder="1" applyAlignment="1">
      <alignment vertical="center"/>
    </xf>
    <xf numFmtId="165" fontId="0" fillId="0" borderId="8" xfId="0" applyNumberFormat="1" applyFont="1" applyBorder="1" applyAlignment="1">
      <alignment vertical="center" wrapText="1"/>
    </xf>
    <xf numFmtId="164" fontId="0" fillId="0" borderId="13" xfId="0" applyBorder="1" applyAlignment="1">
      <alignment horizontal="center" vertical="center"/>
    </xf>
    <xf numFmtId="167" fontId="0" fillId="0" borderId="14" xfId="0" applyNumberFormat="1" applyBorder="1" applyAlignment="1">
      <alignment horizontal="center" vertical="center"/>
    </xf>
    <xf numFmtId="168" fontId="0" fillId="0" borderId="15" xfId="0" applyNumberFormat="1" applyBorder="1" applyAlignment="1">
      <alignment horizontal="center" vertical="center"/>
    </xf>
    <xf numFmtId="168" fontId="0" fillId="0" borderId="14" xfId="0" applyNumberFormat="1" applyBorder="1" applyAlignment="1">
      <alignment horizontal="center" vertical="center"/>
    </xf>
    <xf numFmtId="165" fontId="5" fillId="0" borderId="0" xfId="0" applyNumberFormat="1" applyFont="1" applyAlignment="1">
      <alignment wrapText="1"/>
    </xf>
    <xf numFmtId="164" fontId="0" fillId="0" borderId="1" xfId="0" applyBorder="1" applyAlignment="1">
      <alignment/>
    </xf>
    <xf numFmtId="164" fontId="0" fillId="0" borderId="2" xfId="0" applyBorder="1" applyAlignment="1">
      <alignment/>
    </xf>
    <xf numFmtId="165" fontId="5" fillId="0" borderId="3" xfId="0" applyNumberFormat="1" applyFont="1" applyBorder="1" applyAlignment="1">
      <alignment wrapText="1"/>
    </xf>
    <xf numFmtId="164" fontId="0" fillId="0" borderId="2" xfId="0" applyBorder="1" applyAlignment="1">
      <alignment horizontal="center"/>
    </xf>
    <xf numFmtId="164" fontId="0" fillId="0" borderId="3" xfId="0" applyBorder="1" applyAlignment="1">
      <alignment/>
    </xf>
    <xf numFmtId="164" fontId="5" fillId="0" borderId="13" xfId="0" applyFont="1" applyBorder="1" applyAlignment="1">
      <alignment horizontal="left"/>
    </xf>
    <xf numFmtId="164" fontId="5" fillId="0" borderId="15" xfId="0" applyFont="1" applyBorder="1" applyAlignment="1">
      <alignment horizontal="center"/>
    </xf>
    <xf numFmtId="164" fontId="5" fillId="0" borderId="14" xfId="0" applyFont="1" applyBorder="1" applyAlignment="1">
      <alignment horizontal="center"/>
    </xf>
    <xf numFmtId="165" fontId="5" fillId="0" borderId="5" xfId="0" applyNumberFormat="1" applyFont="1" applyBorder="1" applyAlignment="1">
      <alignment horizontal="center" vertical="center" wrapText="1"/>
    </xf>
    <xf numFmtId="164" fontId="0" fillId="0" borderId="4" xfId="0" applyFont="1" applyBorder="1" applyAlignment="1">
      <alignment horizontal="center" wrapText="1"/>
    </xf>
    <xf numFmtId="164" fontId="0" fillId="0" borderId="0" xfId="0" applyFont="1" applyBorder="1" applyAlignment="1">
      <alignment horizontal="center" wrapText="1"/>
    </xf>
    <xf numFmtId="164" fontId="0" fillId="0" borderId="5" xfId="0" applyFont="1" applyBorder="1" applyAlignment="1">
      <alignment horizontal="center" wrapText="1"/>
    </xf>
    <xf numFmtId="164" fontId="0" fillId="0" borderId="1" xfId="0" applyFont="1" applyBorder="1" applyAlignment="1">
      <alignment horizontal="center" wrapText="1"/>
    </xf>
    <xf numFmtId="164" fontId="0" fillId="0" borderId="2" xfId="0" applyFont="1" applyBorder="1" applyAlignment="1">
      <alignment horizontal="center" wrapText="1"/>
    </xf>
    <xf numFmtId="164" fontId="0" fillId="0" borderId="3" xfId="0" applyFont="1" applyBorder="1" applyAlignment="1">
      <alignment horizontal="center" wrapText="1"/>
    </xf>
    <xf numFmtId="164" fontId="0" fillId="0" borderId="0" xfId="0" applyBorder="1" applyAlignment="1" applyProtection="1">
      <alignment/>
      <protection hidden="1"/>
    </xf>
    <xf numFmtId="164" fontId="0" fillId="0" borderId="7" xfId="0" applyBorder="1" applyAlignment="1">
      <alignment/>
    </xf>
    <xf numFmtId="164" fontId="0" fillId="0" borderId="8" xfId="0" applyBorder="1" applyAlignment="1">
      <alignment/>
    </xf>
    <xf numFmtId="165" fontId="0" fillId="0" borderId="9" xfId="0" applyNumberFormat="1" applyBorder="1" applyAlignment="1">
      <alignment wrapText="1"/>
    </xf>
    <xf numFmtId="164" fontId="0" fillId="0" borderId="0" xfId="0" applyBorder="1" applyAlignment="1">
      <alignment horizontal="center"/>
    </xf>
    <xf numFmtId="165" fontId="0" fillId="0" borderId="5" xfId="0" applyNumberFormat="1" applyFont="1" applyBorder="1" applyAlignment="1">
      <alignment horizontal="left" wrapText="1"/>
    </xf>
    <xf numFmtId="167" fontId="0" fillId="0" borderId="2" xfId="0" applyNumberFormat="1" applyBorder="1" applyAlignment="1">
      <alignment horizontal="center" vertical="center"/>
    </xf>
    <xf numFmtId="168" fontId="0" fillId="0" borderId="13" xfId="0" applyNumberFormat="1" applyBorder="1" applyAlignment="1">
      <alignment horizontal="center" vertical="center"/>
    </xf>
    <xf numFmtId="164" fontId="0" fillId="2" borderId="1" xfId="0" applyFont="1" applyFill="1" applyBorder="1" applyAlignment="1">
      <alignment horizontal="center" vertical="center"/>
    </xf>
    <xf numFmtId="164" fontId="0" fillId="2" borderId="2" xfId="0" applyFill="1" applyBorder="1" applyAlignment="1">
      <alignment horizontal="center" vertical="center"/>
    </xf>
    <xf numFmtId="168" fontId="0" fillId="2" borderId="3" xfId="0" applyNumberFormat="1" applyFill="1" applyBorder="1" applyAlignment="1">
      <alignment horizontal="center" vertical="center"/>
    </xf>
    <xf numFmtId="164" fontId="0" fillId="0" borderId="0" xfId="0" applyBorder="1" applyAlignment="1" applyProtection="1">
      <alignment horizontal="center"/>
      <protection hidden="1"/>
    </xf>
    <xf numFmtId="164" fontId="0" fillId="0" borderId="12" xfId="0" applyBorder="1" applyAlignment="1">
      <alignment horizontal="center"/>
    </xf>
    <xf numFmtId="164" fontId="0" fillId="2" borderId="13" xfId="0" applyFill="1" applyBorder="1" applyAlignment="1">
      <alignment horizontal="center" vertical="center"/>
    </xf>
    <xf numFmtId="164" fontId="0" fillId="2" borderId="15" xfId="0" applyFill="1" applyBorder="1" applyAlignment="1">
      <alignment horizontal="center" vertical="center"/>
    </xf>
    <xf numFmtId="168" fontId="0" fillId="2" borderId="14" xfId="0" applyNumberFormat="1" applyFill="1" applyBorder="1" applyAlignment="1">
      <alignment horizontal="center" vertical="center"/>
    </xf>
    <xf numFmtId="168" fontId="0" fillId="0" borderId="1" xfId="0" applyNumberFormat="1" applyBorder="1" applyAlignment="1">
      <alignment horizontal="center" vertical="center"/>
    </xf>
    <xf numFmtId="164" fontId="0" fillId="0" borderId="10" xfId="0" applyBorder="1" applyAlignment="1">
      <alignment horizontal="center"/>
    </xf>
    <xf numFmtId="164" fontId="0" fillId="0" borderId="8" xfId="0" applyBorder="1" applyAlignment="1">
      <alignment horizontal="center"/>
    </xf>
    <xf numFmtId="165" fontId="0" fillId="0" borderId="9" xfId="0" applyNumberFormat="1" applyFont="1" applyBorder="1" applyAlignment="1">
      <alignment horizontal="left" wrapText="1"/>
    </xf>
    <xf numFmtId="165" fontId="0" fillId="0" borderId="0" xfId="0" applyNumberFormat="1" applyBorder="1" applyAlignment="1">
      <alignment horizontal="left" wrapText="1"/>
    </xf>
    <xf numFmtId="164" fontId="0" fillId="0" borderId="0" xfId="0" applyBorder="1" applyAlignment="1">
      <alignment horizontal="center" vertical="center"/>
    </xf>
    <xf numFmtId="168" fontId="0" fillId="0" borderId="0" xfId="0" applyNumberFormat="1" applyAlignment="1">
      <alignment horizontal="center"/>
    </xf>
    <xf numFmtId="164" fontId="0" fillId="0" borderId="0" xfId="0" applyFill="1" applyBorder="1" applyAlignment="1" applyProtection="1">
      <alignment horizontal="center"/>
      <protection hidden="1"/>
    </xf>
    <xf numFmtId="164" fontId="4" fillId="0" borderId="0" xfId="0" applyFont="1" applyFill="1" applyBorder="1" applyAlignment="1" applyProtection="1">
      <alignment horizontal="center" vertical="center" wrapText="1"/>
      <protection hidden="1"/>
    </xf>
    <xf numFmtId="165" fontId="5" fillId="0" borderId="5" xfId="0" applyNumberFormat="1" applyFont="1" applyBorder="1" applyAlignment="1">
      <alignment wrapText="1"/>
    </xf>
    <xf numFmtId="164" fontId="0" fillId="0" borderId="5" xfId="0" applyBorder="1" applyAlignment="1">
      <alignment/>
    </xf>
    <xf numFmtId="164" fontId="0" fillId="0" borderId="9" xfId="0" applyBorder="1" applyAlignment="1">
      <alignment/>
    </xf>
    <xf numFmtId="164" fontId="0" fillId="0" borderId="6" xfId="0" applyBorder="1" applyAlignment="1">
      <alignment/>
    </xf>
    <xf numFmtId="165" fontId="0" fillId="0" borderId="5" xfId="0" applyNumberFormat="1" applyFont="1" applyBorder="1" applyAlignment="1">
      <alignment wrapText="1"/>
    </xf>
    <xf numFmtId="164" fontId="0" fillId="0" borderId="7" xfId="0" applyBorder="1" applyAlignment="1">
      <alignment horizontal="center" vertical="center"/>
    </xf>
    <xf numFmtId="167" fontId="0" fillId="0" borderId="9" xfId="0" applyNumberFormat="1" applyBorder="1" applyAlignment="1">
      <alignment horizontal="center" vertical="center"/>
    </xf>
    <xf numFmtId="168" fontId="0" fillId="0" borderId="7" xfId="0" applyNumberFormat="1" applyBorder="1" applyAlignment="1">
      <alignment horizontal="center" vertical="center"/>
    </xf>
    <xf numFmtId="168" fontId="0" fillId="0" borderId="8" xfId="0" applyNumberFormat="1" applyBorder="1" applyAlignment="1">
      <alignment horizontal="center" vertical="center"/>
    </xf>
    <xf numFmtId="168" fontId="0" fillId="0" borderId="9" xfId="0" applyNumberFormat="1" applyBorder="1" applyAlignment="1">
      <alignment horizontal="center" vertical="center"/>
    </xf>
    <xf numFmtId="167" fontId="0" fillId="0" borderId="0" xfId="0" applyNumberFormat="1" applyAlignment="1" applyProtection="1">
      <alignment/>
      <protection hidden="1"/>
    </xf>
    <xf numFmtId="164" fontId="0" fillId="0" borderId="12" xfId="0" applyBorder="1" applyAlignment="1">
      <alignment/>
    </xf>
    <xf numFmtId="164" fontId="0" fillId="0" borderId="10" xfId="0" applyBorder="1" applyAlignment="1">
      <alignment/>
    </xf>
    <xf numFmtId="164" fontId="0" fillId="0" borderId="7" xfId="0" applyBorder="1" applyAlignment="1">
      <alignment horizontal="center"/>
    </xf>
    <xf numFmtId="168" fontId="0" fillId="0" borderId="11" xfId="0" applyNumberFormat="1" applyBorder="1" applyAlignment="1">
      <alignment horizontal="center" vertical="center"/>
    </xf>
    <xf numFmtId="164" fontId="2" fillId="0" borderId="0" xfId="0" applyFont="1" applyAlignment="1">
      <alignment horizontal="left"/>
    </xf>
    <xf numFmtId="164" fontId="7" fillId="0" borderId="0" xfId="0" applyFont="1" applyAlignment="1">
      <alignment horizontal="left"/>
    </xf>
    <xf numFmtId="164" fontId="5" fillId="0" borderId="0" xfId="0" applyFont="1" applyAlignment="1">
      <alignment horizontal="left"/>
    </xf>
    <xf numFmtId="169" fontId="0" fillId="0" borderId="0" xfId="0" applyNumberFormat="1" applyAlignment="1">
      <alignment horizontal="left" wrapText="1"/>
    </xf>
    <xf numFmtId="164" fontId="0" fillId="2" borderId="13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cke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40" b="0" i="0" u="none" baseline="0"/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Daten!$A$9:$A$21</c:f>
              <c:numCache/>
            </c:numRef>
          </c:cat>
          <c:val>
            <c:numRef>
              <c:f>Daten!$E$9:$E$21</c:f>
              <c:numCache/>
            </c:numRef>
          </c:val>
          <c:smooth val="0"/>
        </c:ser>
        <c:marker val="1"/>
        <c:axId val="18072160"/>
        <c:axId val="28431713"/>
      </c:lineChart>
      <c:catAx>
        <c:axId val="180721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Helv"/>
                <a:ea typeface="Helv"/>
                <a:cs typeface="Helv"/>
              </a:defRPr>
            </a:pPr>
          </a:p>
        </c:txPr>
        <c:crossAx val="28431713"/>
        <c:crossesAt val="1"/>
        <c:auto val="1"/>
        <c:lblOffset val="100"/>
        <c:noMultiLvlLbl val="0"/>
      </c:catAx>
      <c:valAx>
        <c:axId val="28431713"/>
        <c:scaling>
          <c:orientation val="minMax"/>
          <c:max val="6"/>
          <c:min val="1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Helv"/>
                <a:ea typeface="Helv"/>
                <a:cs typeface="Helv"/>
              </a:defRPr>
            </a:pPr>
          </a:p>
        </c:txPr>
        <c:crossAx val="18072160"/>
        <c:crossesAt val="1"/>
        <c:crossBetween val="midCat"/>
        <c:dispUnits/>
        <c:majorUnit val="1"/>
        <c:minorUnit val="1"/>
      </c:valAx>
      <c:spPr>
        <a:noFill/>
        <a:ln w="12700">
          <a:solidFill>
            <a:srgbClr val="808080"/>
          </a:solidFill>
        </a:ln>
      </c:spPr>
    </c:plotArea>
    <c:plotVisOnly val="0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cke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40" b="0" i="0" u="none" baseline="0"/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Daten!$A$30:$A$33</c:f>
              <c:numCache/>
            </c:numRef>
          </c:cat>
          <c:val>
            <c:numRef>
              <c:f>Daten!$E$30:$E$33</c:f>
              <c:numCache/>
            </c:numRef>
          </c:val>
          <c:smooth val="0"/>
        </c:ser>
        <c:marker val="1"/>
        <c:axId val="54558826"/>
        <c:axId val="21267387"/>
      </c:lineChart>
      <c:catAx>
        <c:axId val="545588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50" b="0" i="0" u="none" baseline="0">
                <a:solidFill>
                  <a:srgbClr val="000000"/>
                </a:solidFill>
                <a:latin typeface="Helv"/>
                <a:ea typeface="Helv"/>
                <a:cs typeface="Helv"/>
              </a:defRPr>
            </a:pPr>
          </a:p>
        </c:txPr>
        <c:crossAx val="21267387"/>
        <c:crosses val="autoZero"/>
        <c:auto val="1"/>
        <c:lblOffset val="100"/>
        <c:noMultiLvlLbl val="0"/>
      </c:catAx>
      <c:valAx>
        <c:axId val="21267387"/>
        <c:scaling>
          <c:orientation val="minMax"/>
          <c:max val="3"/>
          <c:min val="1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280" b="0" i="0" u="none" baseline="0">
                <a:solidFill>
                  <a:srgbClr val="000000"/>
                </a:solidFill>
                <a:latin typeface="Helv"/>
                <a:ea typeface="Helv"/>
                <a:cs typeface="Helv"/>
              </a:defRPr>
            </a:pPr>
          </a:p>
        </c:txPr>
        <c:crossAx val="54558826"/>
        <c:crossesAt val="1"/>
        <c:crossBetween val="midCat"/>
        <c:dispUnits/>
        <c:majorUnit val="1"/>
        <c:minorUnit val="1"/>
      </c:valAx>
      <c:spPr>
        <a:noFill/>
        <a:ln w="12700">
          <a:solidFill>
            <a:srgbClr val="808080"/>
          </a:solidFill>
        </a:ln>
      </c:spPr>
    </c:plotArea>
    <c:plotVisOnly val="0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cke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40" b="0" i="0" u="none" baseline="0"/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Daten!$A$39:$A$42</c:f>
              <c:numCache/>
            </c:numRef>
          </c:cat>
          <c:val>
            <c:numRef>
              <c:f>Daten!$E$39:$E$42</c:f>
              <c:numCache/>
            </c:numRef>
          </c:val>
          <c:smooth val="0"/>
        </c:ser>
        <c:marker val="1"/>
        <c:axId val="57188756"/>
        <c:axId val="44936757"/>
      </c:lineChart>
      <c:catAx>
        <c:axId val="571887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0" b="0" i="0" u="none" baseline="0">
                <a:solidFill>
                  <a:srgbClr val="000000"/>
                </a:solidFill>
                <a:latin typeface="Helv"/>
                <a:ea typeface="Helv"/>
                <a:cs typeface="Helv"/>
              </a:defRPr>
            </a:pPr>
          </a:p>
        </c:txPr>
        <c:crossAx val="44936757"/>
        <c:crossesAt val="1"/>
        <c:auto val="1"/>
        <c:lblOffset val="100"/>
        <c:noMultiLvlLbl val="0"/>
      </c:catAx>
      <c:valAx>
        <c:axId val="44936757"/>
        <c:scaling>
          <c:orientation val="minMax"/>
          <c:max val="6"/>
          <c:min val="1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330" b="0" i="0" u="none" baseline="0">
                <a:solidFill>
                  <a:srgbClr val="000000"/>
                </a:solidFill>
                <a:latin typeface="Helv"/>
                <a:ea typeface="Helv"/>
                <a:cs typeface="Helv"/>
              </a:defRPr>
            </a:pPr>
          </a:p>
        </c:txPr>
        <c:crossAx val="57188756"/>
        <c:crossesAt val="1"/>
        <c:crossBetween val="midCat"/>
        <c:dispUnits/>
        <c:majorUnit val="1"/>
        <c:minorUnit val="1"/>
      </c:valAx>
      <c:spPr>
        <a:noFill/>
        <a:ln w="12700">
          <a:solidFill>
            <a:srgbClr val="808080"/>
          </a:solidFill>
        </a:ln>
      </c:spPr>
    </c:plotArea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1</xdr:row>
      <xdr:rowOff>28575</xdr:rowOff>
    </xdr:from>
    <xdr:to>
      <xdr:col>9</xdr:col>
      <xdr:colOff>762000</xdr:colOff>
      <xdr:row>35</xdr:row>
      <xdr:rowOff>47625</xdr:rowOff>
    </xdr:to>
    <xdr:graphicFrame>
      <xdr:nvGraphicFramePr>
        <xdr:cNvPr id="1" name="Chart 1"/>
        <xdr:cNvGraphicFramePr/>
      </xdr:nvGraphicFramePr>
      <xdr:xfrm>
        <a:off x="171450" y="190500"/>
        <a:ext cx="7620000" cy="552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1</xdr:row>
      <xdr:rowOff>28575</xdr:rowOff>
    </xdr:from>
    <xdr:to>
      <xdr:col>10</xdr:col>
      <xdr:colOff>180975</xdr:colOff>
      <xdr:row>35</xdr:row>
      <xdr:rowOff>47625</xdr:rowOff>
    </xdr:to>
    <xdr:graphicFrame>
      <xdr:nvGraphicFramePr>
        <xdr:cNvPr id="1" name="Chart 1"/>
        <xdr:cNvGraphicFramePr/>
      </xdr:nvGraphicFramePr>
      <xdr:xfrm>
        <a:off x="171450" y="190500"/>
        <a:ext cx="7820025" cy="552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1</xdr:row>
      <xdr:rowOff>28575</xdr:rowOff>
    </xdr:from>
    <xdr:to>
      <xdr:col>9</xdr:col>
      <xdr:colOff>762000</xdr:colOff>
      <xdr:row>35</xdr:row>
      <xdr:rowOff>47625</xdr:rowOff>
    </xdr:to>
    <xdr:graphicFrame>
      <xdr:nvGraphicFramePr>
        <xdr:cNvPr id="1" name="Chart 1"/>
        <xdr:cNvGraphicFramePr/>
      </xdr:nvGraphicFramePr>
      <xdr:xfrm>
        <a:off x="171450" y="190500"/>
        <a:ext cx="7620000" cy="552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21"/>
  <sheetViews>
    <sheetView tabSelected="1" zoomScale="90" zoomScaleNormal="90" workbookViewId="0" topLeftCell="A65">
      <selection activeCell="M93" sqref="M93"/>
    </sheetView>
  </sheetViews>
  <sheetFormatPr defaultColWidth="11.421875" defaultRowHeight="12.75"/>
  <cols>
    <col min="1" max="1" width="3.28125" style="0" customWidth="1"/>
    <col min="2" max="2" width="1.7109375" style="0" customWidth="1"/>
    <col min="3" max="3" width="47.7109375" style="1" customWidth="1"/>
    <col min="4" max="4" width="7.140625" style="2" customWidth="1"/>
    <col min="5" max="11" width="7.140625" style="0" customWidth="1"/>
    <col min="12" max="12" width="4.421875" style="0" customWidth="1"/>
    <col min="13" max="18" width="6.8515625" style="2" customWidth="1"/>
  </cols>
  <sheetData>
    <row r="1" spans="1:28" ht="15.75" customHeight="1">
      <c r="A1" s="3" t="s">
        <v>0</v>
      </c>
      <c r="B1" s="4"/>
      <c r="D1" s="4" t="s">
        <v>1</v>
      </c>
      <c r="M1" s="5" t="s">
        <v>2</v>
      </c>
      <c r="S1" s="6"/>
      <c r="T1" s="6"/>
      <c r="U1" s="6"/>
      <c r="V1" s="6"/>
      <c r="W1" s="6"/>
      <c r="X1" s="6"/>
      <c r="Y1" s="6"/>
      <c r="Z1" s="6"/>
      <c r="AA1" s="6"/>
      <c r="AB1" s="6"/>
    </row>
    <row r="2" spans="2:28" ht="15" customHeight="1">
      <c r="B2" s="4"/>
      <c r="E2" s="7"/>
      <c r="M2" s="8" t="s">
        <v>3</v>
      </c>
      <c r="S2" s="6"/>
      <c r="T2" s="6"/>
      <c r="U2" s="6"/>
      <c r="V2" s="6"/>
      <c r="W2" s="6"/>
      <c r="X2" s="6"/>
      <c r="Y2" s="6"/>
      <c r="Z2" s="6"/>
      <c r="AA2" s="6"/>
      <c r="AB2" s="6"/>
    </row>
    <row r="3" spans="1:28" ht="15" customHeight="1">
      <c r="A3" s="9" t="s">
        <v>4</v>
      </c>
      <c r="B3" s="4"/>
      <c r="M3" s="8" t="s">
        <v>5</v>
      </c>
      <c r="S3" s="6"/>
      <c r="T3" s="6"/>
      <c r="U3" s="6"/>
      <c r="V3" s="6"/>
      <c r="W3" s="6"/>
      <c r="X3" s="6"/>
      <c r="Y3" s="6"/>
      <c r="Z3" s="6"/>
      <c r="AA3" s="6"/>
      <c r="AB3" s="6"/>
    </row>
    <row r="4" spans="1:18" ht="15" customHeight="1">
      <c r="A4" s="9" t="s">
        <v>6</v>
      </c>
      <c r="C4"/>
      <c r="D4"/>
      <c r="M4" s="10" t="s">
        <v>7</v>
      </c>
      <c r="N4"/>
      <c r="O4"/>
      <c r="P4"/>
      <c r="Q4"/>
      <c r="R4"/>
    </row>
    <row r="5" spans="19:28" ht="12">
      <c r="S5" s="6"/>
      <c r="T5" s="6"/>
      <c r="U5" s="6"/>
      <c r="V5" s="6"/>
      <c r="W5" s="6"/>
      <c r="X5" s="6"/>
      <c r="Y5" s="6"/>
      <c r="Z5" s="6"/>
      <c r="AA5" s="6"/>
      <c r="AB5" s="6"/>
    </row>
    <row r="6" spans="1:28" s="19" customFormat="1" ht="24" customHeight="1">
      <c r="A6" s="11"/>
      <c r="B6" s="12"/>
      <c r="C6" s="13" t="s">
        <v>8</v>
      </c>
      <c r="D6" s="14" t="s">
        <v>9</v>
      </c>
      <c r="E6" s="15" t="s">
        <v>10</v>
      </c>
      <c r="F6" s="16" t="s">
        <v>11</v>
      </c>
      <c r="G6" s="17"/>
      <c r="H6" s="17"/>
      <c r="I6" s="17"/>
      <c r="J6" s="18" t="s">
        <v>12</v>
      </c>
      <c r="K6" s="15" t="s">
        <v>13</v>
      </c>
      <c r="M6" s="20" t="s">
        <v>14</v>
      </c>
      <c r="N6" s="21"/>
      <c r="O6" s="21"/>
      <c r="P6" s="21"/>
      <c r="Q6" s="21"/>
      <c r="R6" s="22"/>
      <c r="S6" s="23"/>
      <c r="T6" s="23"/>
      <c r="U6" s="24"/>
      <c r="V6" s="24"/>
      <c r="W6" s="24"/>
      <c r="X6" s="24"/>
      <c r="Y6" s="24"/>
      <c r="Z6" s="24"/>
      <c r="AA6" s="24"/>
      <c r="AB6" s="24"/>
    </row>
    <row r="7" spans="1:28" ht="12">
      <c r="A7" s="25"/>
      <c r="B7" s="26"/>
      <c r="C7" s="27"/>
      <c r="D7" s="28"/>
      <c r="E7" s="29"/>
      <c r="F7" s="30" t="s">
        <v>15</v>
      </c>
      <c r="G7" s="30" t="s">
        <v>16</v>
      </c>
      <c r="H7" s="30" t="s">
        <v>17</v>
      </c>
      <c r="I7" s="30" t="s">
        <v>18</v>
      </c>
      <c r="J7" s="30" t="s">
        <v>19</v>
      </c>
      <c r="K7" s="31" t="s">
        <v>20</v>
      </c>
      <c r="M7" s="32">
        <v>1</v>
      </c>
      <c r="N7" s="32">
        <v>2</v>
      </c>
      <c r="O7" s="32">
        <v>3</v>
      </c>
      <c r="P7" s="32">
        <v>4</v>
      </c>
      <c r="Q7" s="32">
        <v>5</v>
      </c>
      <c r="R7" s="32">
        <v>6</v>
      </c>
      <c r="S7" s="6"/>
      <c r="T7" s="6"/>
      <c r="U7" s="6"/>
      <c r="V7" s="6"/>
      <c r="W7" s="6"/>
      <c r="X7" s="6"/>
      <c r="Y7" s="6"/>
      <c r="Z7" s="6"/>
      <c r="AA7" s="6"/>
      <c r="AB7" s="6"/>
    </row>
    <row r="8" spans="1:28" s="40" customFormat="1" ht="12">
      <c r="A8" s="33"/>
      <c r="B8" s="34"/>
      <c r="C8" s="35"/>
      <c r="D8" s="36"/>
      <c r="E8" s="37"/>
      <c r="F8" s="38" t="s">
        <v>21</v>
      </c>
      <c r="G8" s="38" t="s">
        <v>21</v>
      </c>
      <c r="H8" s="38" t="s">
        <v>21</v>
      </c>
      <c r="I8" s="38" t="s">
        <v>21</v>
      </c>
      <c r="J8" s="38" t="s">
        <v>21</v>
      </c>
      <c r="K8" s="39" t="s">
        <v>21</v>
      </c>
      <c r="M8" s="41" t="s">
        <v>15</v>
      </c>
      <c r="N8" s="41" t="s">
        <v>16</v>
      </c>
      <c r="O8" s="41" t="s">
        <v>17</v>
      </c>
      <c r="P8" s="41" t="s">
        <v>18</v>
      </c>
      <c r="Q8" s="41" t="s">
        <v>19</v>
      </c>
      <c r="R8" s="41" t="s">
        <v>20</v>
      </c>
      <c r="S8" s="42"/>
      <c r="T8" s="42"/>
      <c r="U8" s="42"/>
      <c r="V8" s="42"/>
      <c r="W8" s="42"/>
      <c r="X8" s="42"/>
      <c r="Y8" s="42"/>
      <c r="Z8" s="42"/>
      <c r="AA8" s="42"/>
      <c r="AB8" s="42"/>
    </row>
    <row r="9" spans="1:28" s="50" customFormat="1" ht="24" customHeight="1">
      <c r="A9" s="43">
        <v>1</v>
      </c>
      <c r="B9" s="44"/>
      <c r="C9" s="45" t="s">
        <v>22</v>
      </c>
      <c r="D9" s="46">
        <f>SUM(M9:R9)</f>
        <v>10</v>
      </c>
      <c r="E9" s="47">
        <f>(M$7*M9+N$7*N9+O$7*O9+P$7*P9+Q$7*Q9+R$7*R9)/(MAX(1,D9))</f>
        <v>4.8</v>
      </c>
      <c r="F9" s="48">
        <f aca="true" t="shared" si="0" ref="F9:K9">M9/(MAX(1,$D9))%</f>
        <v>0</v>
      </c>
      <c r="G9" s="48">
        <f t="shared" si="0"/>
        <v>0</v>
      </c>
      <c r="H9" s="48">
        <f t="shared" si="0"/>
        <v>0</v>
      </c>
      <c r="I9" s="48">
        <f t="shared" si="0"/>
        <v>40</v>
      </c>
      <c r="J9" s="48">
        <f t="shared" si="0"/>
        <v>40</v>
      </c>
      <c r="K9" s="49">
        <f t="shared" si="0"/>
        <v>20</v>
      </c>
      <c r="M9" s="51"/>
      <c r="N9" s="51"/>
      <c r="O9" s="51"/>
      <c r="P9" s="51">
        <v>4</v>
      </c>
      <c r="Q9" s="51">
        <v>4</v>
      </c>
      <c r="R9" s="51">
        <v>2</v>
      </c>
      <c r="S9" s="52"/>
      <c r="T9" s="53"/>
      <c r="U9" s="53"/>
      <c r="V9" s="53"/>
      <c r="W9" s="53"/>
      <c r="X9" s="53"/>
      <c r="Y9" s="53"/>
      <c r="Z9" s="53"/>
      <c r="AA9" s="53"/>
      <c r="AB9" s="53"/>
    </row>
    <row r="10" spans="1:28" s="50" customFormat="1" ht="24" customHeight="1">
      <c r="A10" s="54">
        <v>2</v>
      </c>
      <c r="B10" s="55"/>
      <c r="C10" s="56" t="s">
        <v>23</v>
      </c>
      <c r="D10" s="46">
        <f aca="true" t="shared" si="1" ref="D10:D21">SUM(M10:R10)</f>
        <v>11</v>
      </c>
      <c r="E10" s="47">
        <f aca="true" t="shared" si="2" ref="E10:E21">(M$7*M10+N$7*N10+O$7*O10+P$7*P10+Q$7*Q10+R$7*R10)/(MAX(1,D10))</f>
        <v>5.090909090909091</v>
      </c>
      <c r="F10" s="48">
        <f aca="true" t="shared" si="3" ref="F10:F21">M10/(MAX(1,$D10))%</f>
        <v>0</v>
      </c>
      <c r="G10" s="48">
        <f aca="true" t="shared" si="4" ref="G10:G21">N10/(MAX(1,$D10))%</f>
        <v>0</v>
      </c>
      <c r="H10" s="48">
        <f aca="true" t="shared" si="5" ref="H10:H21">O10/(MAX(1,$D10))%</f>
        <v>0</v>
      </c>
      <c r="I10" s="48">
        <f aca="true" t="shared" si="6" ref="I10:I21">P10/(MAX(1,$D10))%</f>
        <v>18.181818181818183</v>
      </c>
      <c r="J10" s="48">
        <f aca="true" t="shared" si="7" ref="J10:J21">Q10/(MAX(1,$D10))%</f>
        <v>54.54545454545455</v>
      </c>
      <c r="K10" s="49">
        <f aca="true" t="shared" si="8" ref="K10:K21">R10/(MAX(1,$D10))%</f>
        <v>27.272727272727273</v>
      </c>
      <c r="M10" s="51"/>
      <c r="N10" s="51"/>
      <c r="O10" s="51"/>
      <c r="P10" s="51">
        <v>2</v>
      </c>
      <c r="Q10" s="51">
        <v>6</v>
      </c>
      <c r="R10" s="51">
        <v>3</v>
      </c>
      <c r="S10" s="52"/>
      <c r="T10" s="53"/>
      <c r="U10" s="53"/>
      <c r="V10" s="53"/>
      <c r="W10" s="53"/>
      <c r="X10" s="53"/>
      <c r="Y10" s="53"/>
      <c r="Z10" s="53"/>
      <c r="AA10" s="53"/>
      <c r="AB10" s="53"/>
    </row>
    <row r="11" spans="1:28" s="50" customFormat="1" ht="24" customHeight="1">
      <c r="A11" s="54">
        <v>3</v>
      </c>
      <c r="B11" s="55"/>
      <c r="C11" s="56" t="s">
        <v>24</v>
      </c>
      <c r="D11" s="46">
        <f t="shared" si="1"/>
        <v>9</v>
      </c>
      <c r="E11" s="47">
        <f t="shared" si="2"/>
        <v>4.444444444444445</v>
      </c>
      <c r="F11" s="48">
        <f t="shared" si="3"/>
        <v>0</v>
      </c>
      <c r="G11" s="48">
        <f t="shared" si="4"/>
        <v>0</v>
      </c>
      <c r="H11" s="48">
        <f t="shared" si="5"/>
        <v>11.11111111111111</v>
      </c>
      <c r="I11" s="48">
        <f t="shared" si="6"/>
        <v>33.333333333333336</v>
      </c>
      <c r="J11" s="48">
        <f t="shared" si="7"/>
        <v>55.55555555555556</v>
      </c>
      <c r="K11" s="49">
        <f t="shared" si="8"/>
        <v>0</v>
      </c>
      <c r="M11" s="51"/>
      <c r="N11" s="51"/>
      <c r="O11" s="51">
        <v>1</v>
      </c>
      <c r="P11" s="51">
        <v>3</v>
      </c>
      <c r="Q11" s="51">
        <v>5</v>
      </c>
      <c r="R11" s="51"/>
      <c r="S11" s="52"/>
      <c r="T11" s="53"/>
      <c r="U11" s="53"/>
      <c r="V11" s="53"/>
      <c r="W11" s="53"/>
      <c r="X11" s="53"/>
      <c r="Y11" s="53"/>
      <c r="Z11" s="53"/>
      <c r="AA11" s="53"/>
      <c r="AB11" s="53"/>
    </row>
    <row r="12" spans="1:28" s="50" customFormat="1" ht="24" customHeight="1">
      <c r="A12" s="54">
        <v>4</v>
      </c>
      <c r="B12" s="55"/>
      <c r="C12" s="56" t="s">
        <v>25</v>
      </c>
      <c r="D12" s="46">
        <f t="shared" si="1"/>
        <v>10</v>
      </c>
      <c r="E12" s="47">
        <f t="shared" si="2"/>
        <v>5.4</v>
      </c>
      <c r="F12" s="48">
        <f t="shared" si="3"/>
        <v>0</v>
      </c>
      <c r="G12" s="48">
        <f t="shared" si="4"/>
        <v>0</v>
      </c>
      <c r="H12" s="48">
        <f t="shared" si="5"/>
        <v>0</v>
      </c>
      <c r="I12" s="48">
        <f t="shared" si="6"/>
        <v>10</v>
      </c>
      <c r="J12" s="48">
        <f t="shared" si="7"/>
        <v>40</v>
      </c>
      <c r="K12" s="49">
        <f t="shared" si="8"/>
        <v>50</v>
      </c>
      <c r="M12" s="51"/>
      <c r="N12" s="51"/>
      <c r="O12" s="51"/>
      <c r="P12" s="51">
        <v>1</v>
      </c>
      <c r="Q12" s="51">
        <v>4</v>
      </c>
      <c r="R12" s="51">
        <v>5</v>
      </c>
      <c r="S12" s="52"/>
      <c r="T12" s="53"/>
      <c r="U12" s="53"/>
      <c r="V12" s="53"/>
      <c r="W12" s="53"/>
      <c r="X12" s="53"/>
      <c r="Y12" s="53"/>
      <c r="Z12" s="53"/>
      <c r="AA12" s="53"/>
      <c r="AB12" s="53"/>
    </row>
    <row r="13" spans="1:28" s="50" customFormat="1" ht="24" customHeight="1">
      <c r="A13" s="54">
        <v>5</v>
      </c>
      <c r="B13" s="55"/>
      <c r="C13" s="56" t="s">
        <v>26</v>
      </c>
      <c r="D13" s="46">
        <f t="shared" si="1"/>
        <v>10</v>
      </c>
      <c r="E13" s="47">
        <f t="shared" si="2"/>
        <v>5.1</v>
      </c>
      <c r="F13" s="48">
        <f t="shared" si="3"/>
        <v>0</v>
      </c>
      <c r="G13" s="48">
        <f t="shared" si="4"/>
        <v>0</v>
      </c>
      <c r="H13" s="48">
        <f t="shared" si="5"/>
        <v>0</v>
      </c>
      <c r="I13" s="48">
        <f t="shared" si="6"/>
        <v>10</v>
      </c>
      <c r="J13" s="48">
        <f t="shared" si="7"/>
        <v>70</v>
      </c>
      <c r="K13" s="49">
        <f t="shared" si="8"/>
        <v>20</v>
      </c>
      <c r="M13" s="51"/>
      <c r="N13" s="51"/>
      <c r="O13" s="51"/>
      <c r="P13" s="51">
        <v>1</v>
      </c>
      <c r="Q13" s="51">
        <v>7</v>
      </c>
      <c r="R13" s="51">
        <v>2</v>
      </c>
      <c r="S13" s="52"/>
      <c r="T13" s="53"/>
      <c r="U13" s="53"/>
      <c r="V13" s="53"/>
      <c r="W13" s="53"/>
      <c r="X13" s="53"/>
      <c r="Y13" s="53"/>
      <c r="Z13" s="53"/>
      <c r="AA13" s="53"/>
      <c r="AB13" s="53"/>
    </row>
    <row r="14" spans="1:28" s="50" customFormat="1" ht="24" customHeight="1">
      <c r="A14" s="54">
        <v>6</v>
      </c>
      <c r="B14" s="55"/>
      <c r="C14" s="56" t="s">
        <v>27</v>
      </c>
      <c r="D14" s="46">
        <f t="shared" si="1"/>
        <v>10</v>
      </c>
      <c r="E14" s="47">
        <f t="shared" si="2"/>
        <v>5.8</v>
      </c>
      <c r="F14" s="48">
        <f t="shared" si="3"/>
        <v>0</v>
      </c>
      <c r="G14" s="48">
        <f t="shared" si="4"/>
        <v>0</v>
      </c>
      <c r="H14" s="48">
        <f t="shared" si="5"/>
        <v>0</v>
      </c>
      <c r="I14" s="48">
        <f t="shared" si="6"/>
        <v>0</v>
      </c>
      <c r="J14" s="48">
        <f t="shared" si="7"/>
        <v>20</v>
      </c>
      <c r="K14" s="49">
        <f t="shared" si="8"/>
        <v>80</v>
      </c>
      <c r="M14" s="51"/>
      <c r="N14" s="51"/>
      <c r="O14" s="51"/>
      <c r="P14" s="51"/>
      <c r="Q14" s="51">
        <v>2</v>
      </c>
      <c r="R14" s="51">
        <v>8</v>
      </c>
      <c r="S14" s="52"/>
      <c r="T14" s="53"/>
      <c r="U14" s="53"/>
      <c r="V14" s="53"/>
      <c r="W14" s="53"/>
      <c r="X14" s="53"/>
      <c r="Y14" s="53"/>
      <c r="Z14" s="53"/>
      <c r="AA14" s="53"/>
      <c r="AB14" s="53"/>
    </row>
    <row r="15" spans="1:28" s="50" customFormat="1" ht="24" customHeight="1">
      <c r="A15" s="54">
        <v>7</v>
      </c>
      <c r="B15" s="55"/>
      <c r="C15" s="56" t="s">
        <v>28</v>
      </c>
      <c r="D15" s="46">
        <f t="shared" si="1"/>
        <v>10</v>
      </c>
      <c r="E15" s="47">
        <f t="shared" si="2"/>
        <v>4.3</v>
      </c>
      <c r="F15" s="48">
        <f t="shared" si="3"/>
        <v>0</v>
      </c>
      <c r="G15" s="48">
        <f t="shared" si="4"/>
        <v>0</v>
      </c>
      <c r="H15" s="48">
        <f t="shared" si="5"/>
        <v>20</v>
      </c>
      <c r="I15" s="48">
        <f t="shared" si="6"/>
        <v>40</v>
      </c>
      <c r="J15" s="48">
        <f t="shared" si="7"/>
        <v>30</v>
      </c>
      <c r="K15" s="49">
        <f t="shared" si="8"/>
        <v>10</v>
      </c>
      <c r="M15" s="51"/>
      <c r="N15" s="51"/>
      <c r="O15" s="51">
        <v>2</v>
      </c>
      <c r="P15" s="51">
        <v>4</v>
      </c>
      <c r="Q15" s="51">
        <v>3</v>
      </c>
      <c r="R15" s="51">
        <v>1</v>
      </c>
      <c r="S15" s="52"/>
      <c r="T15" s="53"/>
      <c r="U15" s="53"/>
      <c r="V15" s="53"/>
      <c r="W15" s="53"/>
      <c r="X15" s="53"/>
      <c r="Y15" s="53"/>
      <c r="Z15" s="53"/>
      <c r="AA15" s="53"/>
      <c r="AB15" s="53"/>
    </row>
    <row r="16" spans="1:28" s="50" customFormat="1" ht="24" customHeight="1">
      <c r="A16" s="54">
        <v>8</v>
      </c>
      <c r="B16" s="55"/>
      <c r="C16" s="56" t="s">
        <v>29</v>
      </c>
      <c r="D16" s="46">
        <f t="shared" si="1"/>
        <v>10</v>
      </c>
      <c r="E16" s="47">
        <f t="shared" si="2"/>
        <v>4.8</v>
      </c>
      <c r="F16" s="48">
        <f t="shared" si="3"/>
        <v>0</v>
      </c>
      <c r="G16" s="48">
        <f t="shared" si="4"/>
        <v>0</v>
      </c>
      <c r="H16" s="48">
        <f t="shared" si="5"/>
        <v>0</v>
      </c>
      <c r="I16" s="48">
        <f t="shared" si="6"/>
        <v>30</v>
      </c>
      <c r="J16" s="48">
        <f t="shared" si="7"/>
        <v>60</v>
      </c>
      <c r="K16" s="49">
        <f t="shared" si="8"/>
        <v>10</v>
      </c>
      <c r="M16" s="51"/>
      <c r="N16" s="51"/>
      <c r="O16" s="51"/>
      <c r="P16" s="51">
        <v>3</v>
      </c>
      <c r="Q16" s="51">
        <v>6</v>
      </c>
      <c r="R16" s="51">
        <v>1</v>
      </c>
      <c r="S16" s="52"/>
      <c r="T16" s="53"/>
      <c r="U16" s="53"/>
      <c r="V16" s="53"/>
      <c r="W16" s="53"/>
      <c r="X16" s="53"/>
      <c r="Y16" s="53"/>
      <c r="Z16" s="53"/>
      <c r="AA16" s="53"/>
      <c r="AB16" s="53"/>
    </row>
    <row r="17" spans="1:28" s="50" customFormat="1" ht="24" customHeight="1">
      <c r="A17" s="54">
        <v>9</v>
      </c>
      <c r="B17" s="55"/>
      <c r="C17" s="56" t="s">
        <v>30</v>
      </c>
      <c r="D17" s="46">
        <f t="shared" si="1"/>
        <v>10</v>
      </c>
      <c r="E17" s="47">
        <f t="shared" si="2"/>
        <v>5.3</v>
      </c>
      <c r="F17" s="48">
        <f t="shared" si="3"/>
        <v>0</v>
      </c>
      <c r="G17" s="48">
        <f t="shared" si="4"/>
        <v>0</v>
      </c>
      <c r="H17" s="48">
        <f t="shared" si="5"/>
        <v>0</v>
      </c>
      <c r="I17" s="48">
        <f t="shared" si="6"/>
        <v>0</v>
      </c>
      <c r="J17" s="48">
        <f t="shared" si="7"/>
        <v>70</v>
      </c>
      <c r="K17" s="49">
        <f t="shared" si="8"/>
        <v>30</v>
      </c>
      <c r="M17" s="51"/>
      <c r="N17" s="51"/>
      <c r="O17" s="51"/>
      <c r="P17" s="51"/>
      <c r="Q17" s="51">
        <v>7</v>
      </c>
      <c r="R17" s="51">
        <v>3</v>
      </c>
      <c r="S17" s="52"/>
      <c r="T17" s="53"/>
      <c r="U17" s="53"/>
      <c r="V17" s="53"/>
      <c r="W17" s="53"/>
      <c r="X17" s="53"/>
      <c r="Y17" s="53"/>
      <c r="Z17" s="53"/>
      <c r="AA17" s="53"/>
      <c r="AB17" s="53"/>
    </row>
    <row r="18" spans="1:28" s="50" customFormat="1" ht="24" customHeight="1">
      <c r="A18" s="54">
        <v>10</v>
      </c>
      <c r="B18" s="55"/>
      <c r="C18" s="56" t="s">
        <v>31</v>
      </c>
      <c r="D18" s="46">
        <f t="shared" si="1"/>
        <v>10</v>
      </c>
      <c r="E18" s="47">
        <f t="shared" si="2"/>
        <v>4.2</v>
      </c>
      <c r="F18" s="48">
        <f t="shared" si="3"/>
        <v>0</v>
      </c>
      <c r="G18" s="48">
        <f t="shared" si="4"/>
        <v>20</v>
      </c>
      <c r="H18" s="48">
        <f t="shared" si="5"/>
        <v>0</v>
      </c>
      <c r="I18" s="48">
        <f t="shared" si="6"/>
        <v>30</v>
      </c>
      <c r="J18" s="48">
        <f t="shared" si="7"/>
        <v>40</v>
      </c>
      <c r="K18" s="49">
        <f t="shared" si="8"/>
        <v>10</v>
      </c>
      <c r="M18" s="51"/>
      <c r="N18" s="51">
        <v>2</v>
      </c>
      <c r="O18" s="51"/>
      <c r="P18" s="51">
        <v>3</v>
      </c>
      <c r="Q18" s="51">
        <v>4</v>
      </c>
      <c r="R18" s="51">
        <v>1</v>
      </c>
      <c r="S18" s="52"/>
      <c r="T18" s="53"/>
      <c r="U18" s="53"/>
      <c r="V18" s="53"/>
      <c r="W18" s="53"/>
      <c r="X18" s="53"/>
      <c r="Y18" s="53"/>
      <c r="Z18" s="53"/>
      <c r="AA18" s="53"/>
      <c r="AB18" s="53"/>
    </row>
    <row r="19" spans="1:28" s="50" customFormat="1" ht="24" customHeight="1">
      <c r="A19" s="54">
        <v>11</v>
      </c>
      <c r="B19" s="55"/>
      <c r="C19" s="56" t="s">
        <v>32</v>
      </c>
      <c r="D19" s="46">
        <f t="shared" si="1"/>
        <v>10</v>
      </c>
      <c r="E19" s="47">
        <f t="shared" si="2"/>
        <v>5.3</v>
      </c>
      <c r="F19" s="48">
        <f t="shared" si="3"/>
        <v>0</v>
      </c>
      <c r="G19" s="48">
        <f t="shared" si="4"/>
        <v>0</v>
      </c>
      <c r="H19" s="48">
        <f t="shared" si="5"/>
        <v>0</v>
      </c>
      <c r="I19" s="48">
        <f t="shared" si="6"/>
        <v>20</v>
      </c>
      <c r="J19" s="48">
        <f t="shared" si="7"/>
        <v>30</v>
      </c>
      <c r="K19" s="49">
        <f t="shared" si="8"/>
        <v>50</v>
      </c>
      <c r="M19" s="51"/>
      <c r="N19" s="51"/>
      <c r="O19" s="51"/>
      <c r="P19" s="51">
        <v>2</v>
      </c>
      <c r="Q19" s="51">
        <v>3</v>
      </c>
      <c r="R19" s="51">
        <v>5</v>
      </c>
      <c r="S19" s="52"/>
      <c r="T19" s="53"/>
      <c r="U19" s="53"/>
      <c r="V19" s="53"/>
      <c r="W19" s="53"/>
      <c r="X19" s="53"/>
      <c r="Y19" s="53"/>
      <c r="Z19" s="53"/>
      <c r="AA19" s="53"/>
      <c r="AB19" s="53"/>
    </row>
    <row r="20" spans="1:28" s="50" customFormat="1" ht="24" customHeight="1">
      <c r="A20" s="54">
        <v>12</v>
      </c>
      <c r="B20" s="55"/>
      <c r="C20" s="56" t="s">
        <v>33</v>
      </c>
      <c r="D20" s="46">
        <f t="shared" si="1"/>
        <v>10</v>
      </c>
      <c r="E20" s="47">
        <f t="shared" si="2"/>
        <v>5.2</v>
      </c>
      <c r="F20" s="48">
        <f t="shared" si="3"/>
        <v>0</v>
      </c>
      <c r="G20" s="48">
        <f t="shared" si="4"/>
        <v>0</v>
      </c>
      <c r="H20" s="48">
        <f t="shared" si="5"/>
        <v>0</v>
      </c>
      <c r="I20" s="48">
        <f t="shared" si="6"/>
        <v>0</v>
      </c>
      <c r="J20" s="48">
        <f t="shared" si="7"/>
        <v>80</v>
      </c>
      <c r="K20" s="49">
        <f t="shared" si="8"/>
        <v>20</v>
      </c>
      <c r="M20" s="51"/>
      <c r="N20" s="51"/>
      <c r="O20" s="51"/>
      <c r="P20" s="51"/>
      <c r="Q20" s="51">
        <v>8</v>
      </c>
      <c r="R20" s="51">
        <v>2</v>
      </c>
      <c r="S20" s="52"/>
      <c r="T20" s="53"/>
      <c r="U20" s="53"/>
      <c r="V20" s="53"/>
      <c r="W20" s="53"/>
      <c r="X20" s="53"/>
      <c r="Y20" s="53"/>
      <c r="Z20" s="53"/>
      <c r="AA20" s="53"/>
      <c r="AB20" s="53"/>
    </row>
    <row r="21" spans="1:28" s="50" customFormat="1" ht="24" customHeight="1">
      <c r="A21" s="57">
        <v>13</v>
      </c>
      <c r="B21" s="58"/>
      <c r="C21" s="59" t="s">
        <v>34</v>
      </c>
      <c r="D21" s="60">
        <f t="shared" si="1"/>
        <v>8</v>
      </c>
      <c r="E21" s="61">
        <f t="shared" si="2"/>
        <v>4.125</v>
      </c>
      <c r="F21" s="62">
        <f t="shared" si="3"/>
        <v>0</v>
      </c>
      <c r="G21" s="62">
        <f t="shared" si="4"/>
        <v>0</v>
      </c>
      <c r="H21" s="62">
        <f t="shared" si="5"/>
        <v>37.5</v>
      </c>
      <c r="I21" s="62">
        <f t="shared" si="6"/>
        <v>25</v>
      </c>
      <c r="J21" s="62">
        <f t="shared" si="7"/>
        <v>25</v>
      </c>
      <c r="K21" s="63">
        <f t="shared" si="8"/>
        <v>12.5</v>
      </c>
      <c r="M21" s="51"/>
      <c r="N21" s="51"/>
      <c r="O21" s="51">
        <v>3</v>
      </c>
      <c r="P21" s="51">
        <v>2</v>
      </c>
      <c r="Q21" s="51">
        <v>2</v>
      </c>
      <c r="R21" s="51">
        <v>1</v>
      </c>
      <c r="S21" s="52"/>
      <c r="T21" s="53"/>
      <c r="U21" s="53"/>
      <c r="V21" s="53"/>
      <c r="W21" s="53"/>
      <c r="X21" s="53"/>
      <c r="Y21" s="53"/>
      <c r="Z21" s="53"/>
      <c r="AA21" s="53"/>
      <c r="AB21" s="53"/>
    </row>
    <row r="22" spans="19:28" ht="12">
      <c r="S22" s="6"/>
      <c r="T22" s="6"/>
      <c r="U22" s="6"/>
      <c r="V22" s="6"/>
      <c r="W22" s="6"/>
      <c r="X22" s="6"/>
      <c r="Y22" s="6"/>
      <c r="Z22" s="6"/>
      <c r="AA22" s="6"/>
      <c r="AB22" s="6"/>
    </row>
    <row r="23" spans="19:28" ht="12">
      <c r="S23" s="6"/>
      <c r="T23" s="6"/>
      <c r="U23" s="6"/>
      <c r="V23" s="6"/>
      <c r="W23" s="6"/>
      <c r="X23" s="6"/>
      <c r="Y23" s="6"/>
      <c r="Z23" s="6"/>
      <c r="AA23" s="6"/>
      <c r="AB23" s="6"/>
    </row>
    <row r="24" spans="19:28" ht="12">
      <c r="S24" s="6"/>
      <c r="T24" s="6"/>
      <c r="U24" s="6"/>
      <c r="V24" s="6"/>
      <c r="W24" s="6"/>
      <c r="X24" s="6"/>
      <c r="Y24" s="6"/>
      <c r="Z24" s="6"/>
      <c r="AA24" s="6"/>
      <c r="AB24" s="6"/>
    </row>
    <row r="25" spans="19:28" ht="12">
      <c r="S25" s="6"/>
      <c r="T25" s="6"/>
      <c r="U25" s="6"/>
      <c r="V25" s="6"/>
      <c r="W25" s="6"/>
      <c r="X25" s="6"/>
      <c r="Y25" s="6"/>
      <c r="Z25" s="6"/>
      <c r="AA25" s="6"/>
      <c r="AB25" s="6"/>
    </row>
    <row r="26" spans="3:28" ht="12">
      <c r="C26" s="64"/>
      <c r="S26" s="6"/>
      <c r="T26" s="6"/>
      <c r="U26" s="6"/>
      <c r="V26" s="6"/>
      <c r="W26" s="6"/>
      <c r="X26" s="6"/>
      <c r="Y26" s="6"/>
      <c r="Z26" s="6"/>
      <c r="AA26" s="6"/>
      <c r="AB26" s="6"/>
    </row>
    <row r="27" spans="1:28" ht="12">
      <c r="A27" s="65"/>
      <c r="B27" s="66"/>
      <c r="C27" s="67"/>
      <c r="D27" s="68"/>
      <c r="E27" s="66"/>
      <c r="F27" s="65"/>
      <c r="G27" s="66"/>
      <c r="H27" s="69"/>
      <c r="M27" s="70" t="s">
        <v>35</v>
      </c>
      <c r="N27" s="71"/>
      <c r="O27" s="72"/>
      <c r="S27" s="6"/>
      <c r="T27" s="6"/>
      <c r="U27" s="6"/>
      <c r="V27" s="6"/>
      <c r="W27" s="6"/>
      <c r="X27" s="6"/>
      <c r="Y27" s="6"/>
      <c r="Z27" s="6"/>
      <c r="AA27" s="6"/>
      <c r="AB27" s="6"/>
    </row>
    <row r="28" spans="1:28" ht="45.75">
      <c r="A28" s="25"/>
      <c r="B28" s="26"/>
      <c r="C28" s="73" t="s">
        <v>36</v>
      </c>
      <c r="D28" s="74" t="s">
        <v>9</v>
      </c>
      <c r="E28" s="75" t="s">
        <v>37</v>
      </c>
      <c r="F28" s="74" t="s">
        <v>38</v>
      </c>
      <c r="G28" s="75" t="s">
        <v>39</v>
      </c>
      <c r="H28" s="76" t="s">
        <v>40</v>
      </c>
      <c r="M28" s="77" t="s">
        <v>41</v>
      </c>
      <c r="N28" s="78" t="s">
        <v>39</v>
      </c>
      <c r="O28" s="79" t="s">
        <v>40</v>
      </c>
      <c r="S28" s="6"/>
      <c r="T28" s="6"/>
      <c r="U28" s="6"/>
      <c r="V28" s="80"/>
      <c r="W28" s="80"/>
      <c r="X28" s="80"/>
      <c r="Y28" s="80"/>
      <c r="Z28" s="80"/>
      <c r="AA28" s="6"/>
      <c r="AB28" s="6"/>
    </row>
    <row r="29" spans="1:28" ht="12">
      <c r="A29" s="81"/>
      <c r="B29" s="82"/>
      <c r="C29" s="83"/>
      <c r="D29" s="74"/>
      <c r="E29" s="75"/>
      <c r="F29" s="74" t="s">
        <v>21</v>
      </c>
      <c r="G29" s="75" t="s">
        <v>21</v>
      </c>
      <c r="H29" s="76" t="s">
        <v>21</v>
      </c>
      <c r="M29" s="28">
        <v>1</v>
      </c>
      <c r="N29" s="84">
        <v>2</v>
      </c>
      <c r="O29" s="29">
        <v>3</v>
      </c>
      <c r="S29" s="6"/>
      <c r="T29" s="6"/>
      <c r="U29" s="6"/>
      <c r="V29" s="80"/>
      <c r="W29" s="80"/>
      <c r="X29" s="80"/>
      <c r="Y29" s="80"/>
      <c r="Z29" s="80"/>
      <c r="AA29" s="6"/>
      <c r="AB29" s="6"/>
    </row>
    <row r="30" spans="1:28" ht="24" customHeight="1">
      <c r="A30" s="32">
        <v>14</v>
      </c>
      <c r="B30" s="84"/>
      <c r="C30" s="85" t="s">
        <v>42</v>
      </c>
      <c r="D30" s="60">
        <f>SUM(M30:O30)</f>
        <v>8</v>
      </c>
      <c r="E30" s="86">
        <f>(M$29*M30+N$29*N30+O$29*O30)/(MAX(1,$D30))</f>
        <v>2.125</v>
      </c>
      <c r="F30" s="87">
        <f aca="true" t="shared" si="9" ref="F30:H33">M30/(MAX(1,$D30))%</f>
        <v>0</v>
      </c>
      <c r="G30" s="62">
        <f t="shared" si="9"/>
        <v>87.5</v>
      </c>
      <c r="H30" s="63">
        <f>O30/(MAX(1,$D30))%</f>
        <v>12.5</v>
      </c>
      <c r="M30" s="88" t="s">
        <v>3</v>
      </c>
      <c r="N30" s="89">
        <v>7</v>
      </c>
      <c r="O30" s="90">
        <v>1</v>
      </c>
      <c r="S30" s="52"/>
      <c r="T30" s="6"/>
      <c r="U30" s="6"/>
      <c r="V30" s="91"/>
      <c r="W30" s="80"/>
      <c r="X30" s="80"/>
      <c r="Y30" s="80"/>
      <c r="Z30" s="80"/>
      <c r="AA30" s="6"/>
      <c r="AB30" s="6"/>
    </row>
    <row r="31" spans="1:28" ht="24" customHeight="1">
      <c r="A31" s="92">
        <v>15</v>
      </c>
      <c r="B31" s="84"/>
      <c r="C31" s="85" t="s">
        <v>43</v>
      </c>
      <c r="D31" s="60">
        <f>SUM(M31:O31)</f>
        <v>10</v>
      </c>
      <c r="E31" s="86">
        <f>(M$29*M31+N$29*N31+O$29*O31)/(MAX(1,$D31))</f>
        <v>2.1</v>
      </c>
      <c r="F31" s="87">
        <f t="shared" si="9"/>
        <v>0</v>
      </c>
      <c r="G31" s="62">
        <f t="shared" si="9"/>
        <v>90</v>
      </c>
      <c r="H31" s="63">
        <f t="shared" si="9"/>
        <v>10</v>
      </c>
      <c r="M31" s="93"/>
      <c r="N31" s="94">
        <v>9</v>
      </c>
      <c r="O31" s="95">
        <v>1</v>
      </c>
      <c r="S31" s="52"/>
      <c r="T31" s="6"/>
      <c r="U31" s="6"/>
      <c r="V31" s="91"/>
      <c r="W31" s="80"/>
      <c r="X31" s="80"/>
      <c r="Y31" s="80"/>
      <c r="Z31" s="80"/>
      <c r="AA31" s="6"/>
      <c r="AB31" s="6"/>
    </row>
    <row r="32" spans="1:28" ht="24" customHeight="1">
      <c r="A32" s="92">
        <v>16</v>
      </c>
      <c r="B32" s="84"/>
      <c r="C32" s="85" t="s">
        <v>44</v>
      </c>
      <c r="D32" s="46">
        <f>SUM(M32:O32)</f>
        <v>10</v>
      </c>
      <c r="E32" s="86">
        <f>(M$29*M32+N$29*N32+O$29*O32)/(MAX(1,$D32))</f>
        <v>2.1</v>
      </c>
      <c r="F32" s="96">
        <f t="shared" si="9"/>
        <v>0</v>
      </c>
      <c r="G32" s="48">
        <f t="shared" si="9"/>
        <v>90</v>
      </c>
      <c r="H32" s="49">
        <f t="shared" si="9"/>
        <v>10</v>
      </c>
      <c r="M32" s="93"/>
      <c r="N32" s="94">
        <v>9</v>
      </c>
      <c r="O32" s="95">
        <v>1</v>
      </c>
      <c r="S32" s="52"/>
      <c r="T32" s="6"/>
      <c r="U32" s="6"/>
      <c r="V32" s="91"/>
      <c r="W32" s="80"/>
      <c r="X32" s="80"/>
      <c r="Y32" s="80"/>
      <c r="Z32" s="80"/>
      <c r="AA32" s="6"/>
      <c r="AB32" s="6"/>
    </row>
    <row r="33" spans="1:28" ht="24" customHeight="1">
      <c r="A33" s="97">
        <v>17</v>
      </c>
      <c r="B33" s="98"/>
      <c r="C33" s="99" t="s">
        <v>45</v>
      </c>
      <c r="D33" s="60">
        <f>SUM(M33:O33)</f>
        <v>10</v>
      </c>
      <c r="E33" s="61">
        <f>(M$29*M33+N$29*N33+O$29*O33)/(MAX(1,$D33))</f>
        <v>2.1</v>
      </c>
      <c r="F33" s="87">
        <f t="shared" si="9"/>
        <v>0</v>
      </c>
      <c r="G33" s="62">
        <f t="shared" si="9"/>
        <v>90</v>
      </c>
      <c r="H33" s="63">
        <f t="shared" si="9"/>
        <v>10</v>
      </c>
      <c r="M33" s="93"/>
      <c r="N33" s="94">
        <v>9</v>
      </c>
      <c r="O33" s="95">
        <v>1</v>
      </c>
      <c r="S33" s="52"/>
      <c r="T33" s="6"/>
      <c r="U33" s="6"/>
      <c r="V33" s="91"/>
      <c r="W33" s="80"/>
      <c r="X33" s="80"/>
      <c r="Y33" s="80"/>
      <c r="Z33" s="80"/>
      <c r="AA33" s="6"/>
      <c r="AB33" s="6"/>
    </row>
    <row r="34" spans="1:28" ht="12">
      <c r="A34" s="84"/>
      <c r="B34" s="84"/>
      <c r="C34" s="100"/>
      <c r="D34" s="101"/>
      <c r="E34" s="101"/>
      <c r="F34" s="101"/>
      <c r="G34" s="101"/>
      <c r="H34" s="101"/>
      <c r="O34" s="102"/>
      <c r="S34" s="6"/>
      <c r="T34" s="6"/>
      <c r="U34" s="6"/>
      <c r="V34" s="103"/>
      <c r="W34" s="80"/>
      <c r="X34" s="80"/>
      <c r="Y34" s="80"/>
      <c r="Z34" s="80"/>
      <c r="AA34" s="6"/>
      <c r="AB34" s="6"/>
    </row>
    <row r="35" spans="15:28" ht="12">
      <c r="O35" s="102"/>
      <c r="S35" s="6"/>
      <c r="T35" s="6"/>
      <c r="U35" s="6"/>
      <c r="V35" s="103"/>
      <c r="W35" s="80"/>
      <c r="X35" s="80"/>
      <c r="Y35" s="80"/>
      <c r="Z35" s="80"/>
      <c r="AA35" s="6"/>
      <c r="AB35" s="6"/>
    </row>
    <row r="36" spans="1:28" ht="34.5">
      <c r="A36" s="65"/>
      <c r="B36" s="66"/>
      <c r="C36" s="67" t="s">
        <v>46</v>
      </c>
      <c r="D36" s="68" t="s">
        <v>9</v>
      </c>
      <c r="E36" s="15" t="s">
        <v>37</v>
      </c>
      <c r="F36" s="16" t="s">
        <v>11</v>
      </c>
      <c r="G36" s="17"/>
      <c r="H36" s="17"/>
      <c r="I36" s="17"/>
      <c r="J36" s="18" t="s">
        <v>12</v>
      </c>
      <c r="K36" s="15" t="s">
        <v>13</v>
      </c>
      <c r="M36" s="20" t="s">
        <v>47</v>
      </c>
      <c r="N36" s="21"/>
      <c r="O36" s="21"/>
      <c r="P36" s="21"/>
      <c r="Q36" s="21"/>
      <c r="R36" s="22"/>
      <c r="S36" s="6"/>
      <c r="T36" s="6"/>
      <c r="U36" s="6"/>
      <c r="V36" s="104"/>
      <c r="W36" s="104"/>
      <c r="X36" s="80"/>
      <c r="Y36" s="80"/>
      <c r="Z36" s="80"/>
      <c r="AA36" s="6"/>
      <c r="AB36" s="6"/>
    </row>
    <row r="37" spans="1:28" ht="12">
      <c r="A37" s="25"/>
      <c r="B37" s="26"/>
      <c r="C37" s="105"/>
      <c r="D37" s="84"/>
      <c r="E37" s="106"/>
      <c r="F37" s="30" t="s">
        <v>15</v>
      </c>
      <c r="G37" s="30" t="s">
        <v>16</v>
      </c>
      <c r="H37" s="30" t="s">
        <v>17</v>
      </c>
      <c r="I37" s="30" t="s">
        <v>18</v>
      </c>
      <c r="J37" s="30" t="s">
        <v>19</v>
      </c>
      <c r="K37" s="31" t="s">
        <v>20</v>
      </c>
      <c r="M37" s="32">
        <v>1</v>
      </c>
      <c r="N37" s="32">
        <v>2</v>
      </c>
      <c r="O37" s="32">
        <v>3</v>
      </c>
      <c r="P37" s="32">
        <v>4</v>
      </c>
      <c r="Q37" s="32">
        <v>5</v>
      </c>
      <c r="R37" s="32">
        <v>6</v>
      </c>
      <c r="S37" s="6"/>
      <c r="T37" s="6"/>
      <c r="U37" s="6"/>
      <c r="V37" s="103"/>
      <c r="W37" s="80"/>
      <c r="X37" s="80"/>
      <c r="Y37" s="80"/>
      <c r="Z37" s="80"/>
      <c r="AA37" s="6"/>
      <c r="AB37" s="6"/>
    </row>
    <row r="38" spans="1:28" ht="12">
      <c r="A38" s="81"/>
      <c r="B38" s="82"/>
      <c r="C38" s="83"/>
      <c r="D38" s="98"/>
      <c r="E38" s="107"/>
      <c r="F38" s="38" t="s">
        <v>21</v>
      </c>
      <c r="G38" s="38" t="s">
        <v>21</v>
      </c>
      <c r="H38" s="38" t="s">
        <v>21</v>
      </c>
      <c r="I38" s="38" t="s">
        <v>21</v>
      </c>
      <c r="J38" s="38" t="s">
        <v>21</v>
      </c>
      <c r="K38" s="39" t="s">
        <v>21</v>
      </c>
      <c r="M38" s="41" t="s">
        <v>15</v>
      </c>
      <c r="N38" s="41" t="s">
        <v>16</v>
      </c>
      <c r="O38" s="41" t="s">
        <v>17</v>
      </c>
      <c r="P38" s="41" t="s">
        <v>18</v>
      </c>
      <c r="Q38" s="41" t="s">
        <v>19</v>
      </c>
      <c r="R38" s="41" t="s">
        <v>20</v>
      </c>
      <c r="S38" s="6"/>
      <c r="T38" s="6"/>
      <c r="U38" s="6"/>
      <c r="V38" s="103"/>
      <c r="W38" s="6"/>
      <c r="X38" s="6"/>
      <c r="Y38" s="6"/>
      <c r="Z38" s="6"/>
      <c r="AA38" s="6"/>
      <c r="AB38" s="6"/>
    </row>
    <row r="39" spans="1:28" ht="24" customHeight="1">
      <c r="A39" s="108">
        <v>18</v>
      </c>
      <c r="B39" s="26"/>
      <c r="C39" s="109" t="s">
        <v>48</v>
      </c>
      <c r="D39" s="110">
        <f>SUM(M39:R39)</f>
        <v>10</v>
      </c>
      <c r="E39" s="111">
        <f>(M$37*M39+N$37*N39+O$37*O39+P$37*P39+Q$37*Q39+R$37*R39)/(MAX(1,D39))</f>
        <v>4.8</v>
      </c>
      <c r="F39" s="112">
        <f aca="true" t="shared" si="10" ref="F39:K42">M39/(MAX(1,$D39))%</f>
        <v>0</v>
      </c>
      <c r="G39" s="113">
        <f t="shared" si="10"/>
        <v>0</v>
      </c>
      <c r="H39" s="113">
        <f t="shared" si="10"/>
        <v>0</v>
      </c>
      <c r="I39" s="113">
        <f t="shared" si="10"/>
        <v>30</v>
      </c>
      <c r="J39" s="113">
        <f t="shared" si="10"/>
        <v>60</v>
      </c>
      <c r="K39" s="114">
        <f t="shared" si="10"/>
        <v>10</v>
      </c>
      <c r="M39" s="51"/>
      <c r="N39" s="51"/>
      <c r="O39" s="51"/>
      <c r="P39" s="51">
        <v>3</v>
      </c>
      <c r="Q39" s="51">
        <v>6</v>
      </c>
      <c r="R39" s="51">
        <v>1</v>
      </c>
      <c r="S39" s="52"/>
      <c r="T39" s="6"/>
      <c r="U39" s="6"/>
      <c r="V39" s="6"/>
      <c r="W39" s="115"/>
      <c r="X39" s="6"/>
      <c r="Y39" s="6"/>
      <c r="Z39" s="6"/>
      <c r="AA39" s="6"/>
      <c r="AB39" s="6"/>
    </row>
    <row r="40" spans="1:28" ht="24" customHeight="1">
      <c r="A40" s="116">
        <v>19</v>
      </c>
      <c r="B40" s="26"/>
      <c r="C40" s="109" t="s">
        <v>49</v>
      </c>
      <c r="D40" s="60">
        <f>SUM(M40:R40)</f>
        <v>10</v>
      </c>
      <c r="E40" s="61">
        <f>(M$37*M40+N$37*N40+O$37*O40+P$37*P40+Q$37*Q40+R$37*R40)/(MAX(1,D40))</f>
        <v>5.6</v>
      </c>
      <c r="F40" s="87">
        <f t="shared" si="10"/>
        <v>0</v>
      </c>
      <c r="G40" s="62">
        <f t="shared" si="10"/>
        <v>0</v>
      </c>
      <c r="H40" s="62">
        <f t="shared" si="10"/>
        <v>0</v>
      </c>
      <c r="I40" s="62">
        <f t="shared" si="10"/>
        <v>0</v>
      </c>
      <c r="J40" s="62">
        <f t="shared" si="10"/>
        <v>40</v>
      </c>
      <c r="K40" s="63">
        <f t="shared" si="10"/>
        <v>60</v>
      </c>
      <c r="M40" s="51"/>
      <c r="N40" s="51"/>
      <c r="O40" s="51"/>
      <c r="P40" s="51"/>
      <c r="Q40" s="51">
        <v>4</v>
      </c>
      <c r="R40" s="51">
        <v>6</v>
      </c>
      <c r="S40" s="52"/>
      <c r="T40" s="6"/>
      <c r="U40" s="6"/>
      <c r="V40" s="6"/>
      <c r="W40" s="115"/>
      <c r="X40" s="6"/>
      <c r="Y40" s="6"/>
      <c r="Z40" s="6"/>
      <c r="AA40" s="6"/>
      <c r="AB40" s="6"/>
    </row>
    <row r="41" spans="1:28" ht="24" customHeight="1">
      <c r="A41" s="116">
        <v>20</v>
      </c>
      <c r="B41" s="26"/>
      <c r="C41" s="109" t="s">
        <v>50</v>
      </c>
      <c r="D41" s="60">
        <f>SUM(M41:R41)</f>
        <v>9</v>
      </c>
      <c r="E41" s="61">
        <f>(M$37*M41+N$37*N41+O$37*O41+P$37*P41+Q$37*Q41+R$37*R41)/(MAX(1,D41))</f>
        <v>4.444444444444445</v>
      </c>
      <c r="F41" s="87">
        <f t="shared" si="10"/>
        <v>0</v>
      </c>
      <c r="G41" s="62">
        <f t="shared" si="10"/>
        <v>0</v>
      </c>
      <c r="H41" s="62">
        <f t="shared" si="10"/>
        <v>11.11111111111111</v>
      </c>
      <c r="I41" s="62">
        <f t="shared" si="10"/>
        <v>33.333333333333336</v>
      </c>
      <c r="J41" s="62">
        <f t="shared" si="10"/>
        <v>55.55555555555556</v>
      </c>
      <c r="K41" s="63">
        <f t="shared" si="10"/>
        <v>0</v>
      </c>
      <c r="M41" s="51"/>
      <c r="N41" s="51"/>
      <c r="O41" s="51">
        <v>1</v>
      </c>
      <c r="P41" s="51">
        <v>3</v>
      </c>
      <c r="Q41" s="51">
        <v>5</v>
      </c>
      <c r="R41" s="51"/>
      <c r="S41" s="52"/>
      <c r="T41" s="6"/>
      <c r="U41" s="6"/>
      <c r="V41" s="6"/>
      <c r="W41" s="115"/>
      <c r="X41" s="6"/>
      <c r="Y41" s="6"/>
      <c r="Z41" s="6"/>
      <c r="AA41" s="6"/>
      <c r="AB41" s="6"/>
    </row>
    <row r="42" spans="1:28" ht="24" customHeight="1">
      <c r="A42" s="117">
        <v>21</v>
      </c>
      <c r="B42" s="82"/>
      <c r="C42" s="83" t="s">
        <v>51</v>
      </c>
      <c r="D42" s="60">
        <f>SUM(M42:R42)</f>
        <v>10</v>
      </c>
      <c r="E42" s="61">
        <f>(M$37*M42+N$37*N42+O$37*O42+P$37*P42+Q$37*Q42+R$37*R42)/(MAX(1,D42))</f>
        <v>5</v>
      </c>
      <c r="F42" s="87">
        <f t="shared" si="10"/>
        <v>0</v>
      </c>
      <c r="G42" s="62">
        <f t="shared" si="10"/>
        <v>0</v>
      </c>
      <c r="H42" s="62">
        <f t="shared" si="10"/>
        <v>10</v>
      </c>
      <c r="I42" s="62">
        <f t="shared" si="10"/>
        <v>10</v>
      </c>
      <c r="J42" s="62">
        <f t="shared" si="10"/>
        <v>50</v>
      </c>
      <c r="K42" s="63">
        <f t="shared" si="10"/>
        <v>30</v>
      </c>
      <c r="M42" s="51"/>
      <c r="N42" s="51"/>
      <c r="O42" s="51">
        <v>1</v>
      </c>
      <c r="P42" s="51">
        <v>1</v>
      </c>
      <c r="Q42" s="51">
        <v>5</v>
      </c>
      <c r="R42" s="51">
        <v>3</v>
      </c>
      <c r="S42" s="52"/>
      <c r="T42" s="6"/>
      <c r="U42" s="6"/>
      <c r="V42" s="6"/>
      <c r="W42" s="115"/>
      <c r="X42" s="6"/>
      <c r="Y42" s="6"/>
      <c r="Z42" s="6"/>
      <c r="AA42" s="6"/>
      <c r="AB42" s="6"/>
    </row>
    <row r="43" spans="13:28" ht="12">
      <c r="M43" s="101"/>
      <c r="N43" s="101"/>
      <c r="O43" s="101"/>
      <c r="P43" s="101"/>
      <c r="Q43" s="101"/>
      <c r="R43" s="101"/>
      <c r="S43" s="6"/>
      <c r="T43" s="6"/>
      <c r="U43" s="6"/>
      <c r="V43" s="6"/>
      <c r="W43" s="115"/>
      <c r="X43" s="6"/>
      <c r="Y43" s="6"/>
      <c r="Z43" s="6"/>
      <c r="AA43" s="6"/>
      <c r="AB43" s="6"/>
    </row>
    <row r="44" spans="13:28" ht="12">
      <c r="M44" s="101"/>
      <c r="N44" s="101"/>
      <c r="O44" s="101"/>
      <c r="P44" s="101"/>
      <c r="Q44" s="101"/>
      <c r="R44" s="101"/>
      <c r="S44" s="6"/>
      <c r="T44" s="6"/>
      <c r="U44" s="6"/>
      <c r="V44" s="6"/>
      <c r="W44" s="115"/>
      <c r="X44" s="6"/>
      <c r="Y44" s="6"/>
      <c r="Z44" s="6"/>
      <c r="AA44" s="6"/>
      <c r="AB44" s="6"/>
    </row>
    <row r="45" spans="13:28" ht="12">
      <c r="M45" s="101"/>
      <c r="N45" s="101"/>
      <c r="O45" s="101"/>
      <c r="P45" s="101"/>
      <c r="Q45" s="101"/>
      <c r="R45" s="101"/>
      <c r="S45" s="6"/>
      <c r="T45" s="6"/>
      <c r="U45" s="6"/>
      <c r="V45" s="6"/>
      <c r="W45" s="6"/>
      <c r="X45" s="6"/>
      <c r="Y45" s="6"/>
      <c r="Z45" s="6"/>
      <c r="AA45" s="6"/>
      <c r="AB45" s="6"/>
    </row>
    <row r="46" spans="1:28" ht="34.5">
      <c r="A46" s="65"/>
      <c r="B46" s="66"/>
      <c r="C46" s="67" t="s">
        <v>52</v>
      </c>
      <c r="D46" s="14" t="s">
        <v>9</v>
      </c>
      <c r="E46" s="15" t="s">
        <v>37</v>
      </c>
      <c r="F46" s="16" t="s">
        <v>11</v>
      </c>
      <c r="G46" s="17"/>
      <c r="H46" s="17"/>
      <c r="I46" s="17"/>
      <c r="J46" s="18" t="s">
        <v>12</v>
      </c>
      <c r="K46" s="15" t="s">
        <v>13</v>
      </c>
      <c r="M46" s="20" t="s">
        <v>53</v>
      </c>
      <c r="N46" s="21"/>
      <c r="O46" s="21"/>
      <c r="P46" s="21"/>
      <c r="Q46" s="21"/>
      <c r="R46" s="22"/>
      <c r="S46" s="6"/>
      <c r="T46" s="6"/>
      <c r="U46" s="6"/>
      <c r="V46" s="6"/>
      <c r="W46" s="6"/>
      <c r="X46" s="6"/>
      <c r="Y46" s="6"/>
      <c r="Z46" s="6"/>
      <c r="AA46" s="6"/>
      <c r="AB46" s="6"/>
    </row>
    <row r="47" spans="1:28" ht="12">
      <c r="A47" s="25"/>
      <c r="B47" s="26"/>
      <c r="C47" s="105"/>
      <c r="D47" s="28"/>
      <c r="E47" s="106"/>
      <c r="F47" s="30" t="s">
        <v>15</v>
      </c>
      <c r="G47" s="30" t="s">
        <v>16</v>
      </c>
      <c r="H47" s="30" t="s">
        <v>17</v>
      </c>
      <c r="I47" s="30" t="s">
        <v>18</v>
      </c>
      <c r="J47" s="30" t="s">
        <v>19</v>
      </c>
      <c r="K47" s="31" t="s">
        <v>20</v>
      </c>
      <c r="M47" s="32">
        <v>1</v>
      </c>
      <c r="N47" s="32">
        <v>2</v>
      </c>
      <c r="O47" s="32">
        <v>3</v>
      </c>
      <c r="P47" s="32">
        <v>4</v>
      </c>
      <c r="Q47" s="32">
        <v>5</v>
      </c>
      <c r="R47" s="32">
        <v>6</v>
      </c>
      <c r="S47" s="6"/>
      <c r="T47" s="6"/>
      <c r="U47" s="6"/>
      <c r="V47" s="6"/>
      <c r="W47" s="6"/>
      <c r="X47" s="6"/>
      <c r="Y47" s="6"/>
      <c r="Z47" s="6"/>
      <c r="AA47" s="6"/>
      <c r="AB47" s="6"/>
    </row>
    <row r="48" spans="1:28" ht="12">
      <c r="A48" s="81"/>
      <c r="B48" s="82"/>
      <c r="C48" s="83"/>
      <c r="D48" s="118"/>
      <c r="E48" s="107"/>
      <c r="F48" s="38" t="s">
        <v>21</v>
      </c>
      <c r="G48" s="38" t="s">
        <v>21</v>
      </c>
      <c r="H48" s="38" t="s">
        <v>21</v>
      </c>
      <c r="I48" s="38" t="s">
        <v>21</v>
      </c>
      <c r="J48" s="38" t="s">
        <v>21</v>
      </c>
      <c r="K48" s="39" t="s">
        <v>21</v>
      </c>
      <c r="M48" s="41" t="s">
        <v>15</v>
      </c>
      <c r="N48" s="41" t="s">
        <v>16</v>
      </c>
      <c r="O48" s="41" t="s">
        <v>17</v>
      </c>
      <c r="P48" s="41" t="s">
        <v>18</v>
      </c>
      <c r="Q48" s="41" t="s">
        <v>19</v>
      </c>
      <c r="R48" s="41" t="s">
        <v>20</v>
      </c>
      <c r="S48" s="6"/>
      <c r="T48" s="6"/>
      <c r="U48" s="6"/>
      <c r="V48" s="6"/>
      <c r="W48" s="6"/>
      <c r="X48" s="6"/>
      <c r="Y48" s="6"/>
      <c r="Z48" s="6"/>
      <c r="AA48" s="6"/>
      <c r="AB48" s="6"/>
    </row>
    <row r="49" spans="1:28" ht="24" customHeight="1">
      <c r="A49" s="116">
        <v>22</v>
      </c>
      <c r="B49" s="26"/>
      <c r="C49" s="109" t="s">
        <v>54</v>
      </c>
      <c r="D49" s="60">
        <f>SUM(M49:R49)</f>
        <v>10</v>
      </c>
      <c r="E49" s="61">
        <f>(M$47*M49+N$47*N49+O$47*O49+P$47*P49+Q$47*Q49+R$47*R49)/(MAX(1,D49))</f>
        <v>4.6</v>
      </c>
      <c r="F49" s="87">
        <f aca="true" t="shared" si="11" ref="F49:K50">M49/(MAX(1,$D49))%</f>
        <v>0</v>
      </c>
      <c r="G49" s="87">
        <f t="shared" si="11"/>
        <v>0</v>
      </c>
      <c r="H49" s="87">
        <f t="shared" si="11"/>
        <v>0</v>
      </c>
      <c r="I49" s="87">
        <f t="shared" si="11"/>
        <v>40</v>
      </c>
      <c r="J49" s="87">
        <f t="shared" si="11"/>
        <v>60</v>
      </c>
      <c r="K49" s="119">
        <f t="shared" si="11"/>
        <v>0</v>
      </c>
      <c r="M49" s="51"/>
      <c r="N49" s="51"/>
      <c r="O49" s="51"/>
      <c r="P49" s="51">
        <v>4</v>
      </c>
      <c r="Q49" s="51">
        <v>6</v>
      </c>
      <c r="R49" s="51"/>
      <c r="S49" s="52"/>
      <c r="T49" s="6"/>
      <c r="U49" s="6"/>
      <c r="V49" s="6"/>
      <c r="W49" s="6"/>
      <c r="X49" s="6"/>
      <c r="Y49" s="6"/>
      <c r="Z49" s="6"/>
      <c r="AA49" s="6"/>
      <c r="AB49" s="6"/>
    </row>
    <row r="50" spans="1:28" ht="24" customHeight="1">
      <c r="A50" s="117">
        <v>23</v>
      </c>
      <c r="B50" s="82"/>
      <c r="C50" s="83" t="s">
        <v>55</v>
      </c>
      <c r="D50" s="60">
        <f>SUM(M50:R50)</f>
        <v>10</v>
      </c>
      <c r="E50" s="61">
        <f>(M$47*M50+N$47*N50+O$47*O50+P$47*P50+Q$47*Q50+R$47*R50)/(MAX(1,D50))</f>
        <v>5.1</v>
      </c>
      <c r="F50" s="87">
        <f t="shared" si="11"/>
        <v>0</v>
      </c>
      <c r="G50" s="87">
        <f t="shared" si="11"/>
        <v>0</v>
      </c>
      <c r="H50" s="87">
        <f t="shared" si="11"/>
        <v>0</v>
      </c>
      <c r="I50" s="87">
        <f t="shared" si="11"/>
        <v>0</v>
      </c>
      <c r="J50" s="87">
        <f t="shared" si="11"/>
        <v>90</v>
      </c>
      <c r="K50" s="119">
        <f t="shared" si="11"/>
        <v>10</v>
      </c>
      <c r="M50" s="51"/>
      <c r="N50" s="51"/>
      <c r="O50" s="51"/>
      <c r="P50" s="51"/>
      <c r="Q50" s="51">
        <v>9</v>
      </c>
      <c r="R50" s="51">
        <v>1</v>
      </c>
      <c r="S50" s="52"/>
      <c r="T50" s="6"/>
      <c r="U50" s="6"/>
      <c r="V50" s="6"/>
      <c r="W50" s="6"/>
      <c r="X50" s="6"/>
      <c r="Y50" s="6"/>
      <c r="Z50" s="6"/>
      <c r="AA50" s="6"/>
      <c r="AB50" s="6"/>
    </row>
    <row r="51" spans="13:18" ht="12">
      <c r="M51" s="101"/>
      <c r="N51" s="101"/>
      <c r="O51" s="101"/>
      <c r="P51" s="101"/>
      <c r="Q51" s="101"/>
      <c r="R51" s="101"/>
    </row>
    <row r="52" spans="13:18" ht="12">
      <c r="M52" s="101"/>
      <c r="N52" s="101"/>
      <c r="O52" s="101"/>
      <c r="P52" s="101"/>
      <c r="Q52" s="101"/>
      <c r="R52" s="101"/>
    </row>
    <row r="54" spans="1:3" ht="14.25">
      <c r="A54" s="120" t="s">
        <v>56</v>
      </c>
      <c r="C54" s="64"/>
    </row>
    <row r="55" ht="12">
      <c r="M55" s="121" t="s">
        <v>57</v>
      </c>
    </row>
    <row r="56" spans="3:13" ht="12">
      <c r="C56" s="64" t="s">
        <v>58</v>
      </c>
      <c r="M56" s="122" t="s">
        <v>59</v>
      </c>
    </row>
    <row r="57" spans="3:13" ht="24">
      <c r="C57" s="123" t="str">
        <f>M57</f>
        <v>Die Uebungen waren sehr hilfreich fuer das Verstaendnis des Stoffes</v>
      </c>
      <c r="M57" s="124" t="s">
        <v>60</v>
      </c>
    </row>
    <row r="58" spans="3:13" ht="35.25">
      <c r="C58" s="123" t="str">
        <f aca="true" t="shared" si="12" ref="C58:C71">M58</f>
        <v>Interessante Themen, gute Vorlesung, guter Dozent, Beispiele werden gut erklaert (in vorlesung), Uebungen werden gut korrigiert und gutes Feedback gegeben</v>
      </c>
      <c r="M58" s="124" t="s">
        <v>61</v>
      </c>
    </row>
    <row r="59" spans="3:13" ht="12.75">
      <c r="C59" s="123" t="str">
        <f t="shared" si="12"/>
        <v>Gute Erklaerungen, klarer Aufbau der Vorlesung</v>
      </c>
      <c r="M59" s="124" t="s">
        <v>62</v>
      </c>
    </row>
    <row r="60" spans="3:13" ht="35.25">
      <c r="C60" s="123" t="str">
        <f t="shared" si="12"/>
        <v>Verschafft einen Ueberblick ueber das gesamte Thema, ausfuehrliche Korrektur der Uebungen, angenehme Atmosphaere in der Vorlesung</v>
      </c>
      <c r="M60" s="124" t="s">
        <v>63</v>
      </c>
    </row>
    <row r="61" spans="3:13" ht="35.25">
      <c r="C61" s="123" t="str">
        <f t="shared" si="12"/>
        <v>Jeweils Zusammenfassung der vorhergehenden Veranstaltung zu Beginn jeder Veranstaltung, Reden und Denken in Zusammenhaengen</v>
      </c>
      <c r="M61" s="124" t="s">
        <v>64</v>
      </c>
    </row>
    <row r="62" spans="3:13" ht="12.75">
      <c r="C62" s="123" t="str">
        <f t="shared" si="12"/>
        <v>Repetition der letzten Stunde am Anfang jeder Stunde</v>
      </c>
      <c r="M62" s="124" t="s">
        <v>65</v>
      </c>
    </row>
    <row r="63" spans="3:13" ht="24">
      <c r="C63" s="123" t="str">
        <f t="shared" si="12"/>
        <v>Nette Atmosphaere, ausfuehrliche Korrektur der Uebungsserien</v>
      </c>
      <c r="M63" s="124" t="s">
        <v>66</v>
      </c>
    </row>
    <row r="64" spans="3:13" ht="12.75">
      <c r="C64" s="123" t="str">
        <f t="shared" si="12"/>
        <v>Fazit bei den Folien jeweils sehr hilfreich</v>
      </c>
      <c r="M64" s="124" t="s">
        <v>67</v>
      </c>
    </row>
    <row r="65" spans="3:13" ht="12">
      <c r="C65" s="123">
        <f t="shared" si="12"/>
        <v>0</v>
      </c>
      <c r="M65" s="124"/>
    </row>
    <row r="66" spans="3:13" ht="12">
      <c r="C66" s="123">
        <f t="shared" si="12"/>
        <v>0</v>
      </c>
      <c r="M66" s="124"/>
    </row>
    <row r="67" spans="3:13" ht="12">
      <c r="C67" s="123">
        <f t="shared" si="12"/>
        <v>0</v>
      </c>
      <c r="M67" s="124"/>
    </row>
    <row r="68" spans="3:13" ht="12">
      <c r="C68" s="123">
        <f t="shared" si="12"/>
        <v>0</v>
      </c>
      <c r="M68" s="124"/>
    </row>
    <row r="69" spans="3:13" ht="12">
      <c r="C69" s="123">
        <f t="shared" si="12"/>
        <v>0</v>
      </c>
      <c r="M69" s="124"/>
    </row>
    <row r="70" spans="3:13" ht="12">
      <c r="C70" s="123">
        <f t="shared" si="12"/>
        <v>0</v>
      </c>
      <c r="M70" s="124"/>
    </row>
    <row r="71" spans="3:13" ht="12">
      <c r="C71" s="123">
        <f t="shared" si="12"/>
        <v>0</v>
      </c>
      <c r="M71" s="124"/>
    </row>
    <row r="72" spans="3:13" ht="23.25">
      <c r="C72" s="64" t="s">
        <v>68</v>
      </c>
      <c r="M72" s="122" t="s">
        <v>69</v>
      </c>
    </row>
    <row r="73" spans="3:13" ht="24">
      <c r="C73" s="123" t="str">
        <f>M73</f>
        <v>Da ich Sprache studiere, wusste ich anfangs fast alles schon</v>
      </c>
      <c r="M73" s="124" t="s">
        <v>70</v>
      </c>
    </row>
    <row r="74" spans="3:13" ht="12.75">
      <c r="C74" s="123" t="str">
        <f aca="true" t="shared" si="13" ref="C74:C87">M74</f>
        <v>Uebungen waren nicht immer hilfreich</v>
      </c>
      <c r="M74" s="124" t="s">
        <v>71</v>
      </c>
    </row>
    <row r="75" spans="3:13" ht="12.75">
      <c r="C75" s="123" t="str">
        <f t="shared" si="13"/>
        <v>Uebungen unklar gestellt</v>
      </c>
      <c r="M75" s="124" t="s">
        <v>72</v>
      </c>
    </row>
    <row r="76" spans="3:13" ht="45.75">
      <c r="C76" s="123" t="str">
        <f t="shared" si="13"/>
        <v>Das Skript ist sehr stichwortartig, an sich nicht unbedingt selbsterklaerend, gewisse Begriffe nicht klar voneinander abgegrenzt (z.B. Denotation, Bedeutung, Intension, Extension)</v>
      </c>
      <c r="M76" s="124" t="s">
        <v>73</v>
      </c>
    </row>
    <row r="77" spans="3:13" ht="24">
      <c r="C77" s="123" t="str">
        <f t="shared" si="13"/>
        <v>Fehler im Skript (SQL), Skript unuebersichtlich, schwammig</v>
      </c>
      <c r="M77" s="124" t="s">
        <v>74</v>
      </c>
    </row>
    <row r="78" spans="3:13" ht="12.75">
      <c r="C78" s="123" t="str">
        <f t="shared" si="13"/>
        <v>Etwas unstrukturiertes, sehr stichwortartiges Skript</v>
      </c>
      <c r="M78" s="124" t="s">
        <v>75</v>
      </c>
    </row>
    <row r="79" spans="3:13" ht="24">
      <c r="C79" s="123" t="str">
        <f t="shared" si="13"/>
        <v>Uebungsaufgaben haeufig unklar gestellt, mit Rechtschreibfehlern und inhaltlichen Fehlern</v>
      </c>
      <c r="M79" s="124" t="s">
        <v>76</v>
      </c>
    </row>
    <row r="80" spans="3:13" ht="12.75">
      <c r="C80" s="123" t="str">
        <f t="shared" si="13"/>
        <v>Folien manchmal etwas unuebersichtlich</v>
      </c>
      <c r="M80" s="124" t="s">
        <v>77</v>
      </c>
    </row>
    <row r="81" spans="3:13" ht="12">
      <c r="C81" s="123">
        <f t="shared" si="13"/>
        <v>0</v>
      </c>
      <c r="M81" s="124"/>
    </row>
    <row r="82" spans="3:13" ht="12">
      <c r="C82" s="123">
        <f t="shared" si="13"/>
        <v>0</v>
      </c>
      <c r="M82" s="124"/>
    </row>
    <row r="83" spans="3:13" ht="12">
      <c r="C83" s="123">
        <f t="shared" si="13"/>
        <v>0</v>
      </c>
      <c r="M83" s="124"/>
    </row>
    <row r="84" spans="3:13" ht="12">
      <c r="C84" s="123">
        <f t="shared" si="13"/>
        <v>0</v>
      </c>
      <c r="M84" s="124"/>
    </row>
    <row r="85" spans="3:13" ht="12">
      <c r="C85" s="123">
        <f t="shared" si="13"/>
        <v>0</v>
      </c>
      <c r="M85" s="124"/>
    </row>
    <row r="86" spans="3:13" ht="12">
      <c r="C86" s="123">
        <f t="shared" si="13"/>
        <v>0</v>
      </c>
      <c r="M86" s="124"/>
    </row>
    <row r="87" spans="3:13" ht="12">
      <c r="C87" s="123">
        <f t="shared" si="13"/>
        <v>0</v>
      </c>
      <c r="M87" s="124"/>
    </row>
    <row r="89" spans="3:13" ht="12">
      <c r="C89" s="64" t="s">
        <v>78</v>
      </c>
      <c r="M89" s="122" t="s">
        <v>78</v>
      </c>
    </row>
    <row r="90" spans="3:13" ht="12.75">
      <c r="C90" s="123" t="str">
        <f>M90</f>
        <v>Uebungen nicht erst am Sonntag ins Netz</v>
      </c>
      <c r="M90" s="124" t="s">
        <v>79</v>
      </c>
    </row>
    <row r="91" spans="3:13" ht="45.75">
      <c r="C91" s="123" t="str">
        <f aca="true" t="shared" si="14" ref="C91:C121">M91</f>
        <v>Weniger Themen, dafuer tiefergehender behandeln, Skript und Slides trennen: Skript ausfuehrlich und genau, Slides mit weniger Text, Zusammenhaenge, mich haette OpenCyc interessiert</v>
      </c>
      <c r="M91" s="124" t="s">
        <v>80</v>
      </c>
    </row>
    <row r="92" spans="3:13" ht="24">
      <c r="C92" s="123" t="str">
        <f t="shared" si="14"/>
        <v>Skript/Folien&gt; Mehr mit kapiteln/Unterkapiteln arbeiten, d.h. hierachischer. Aufbau der Themen</v>
      </c>
      <c r="M92" s="124" t="s">
        <v>81</v>
      </c>
    </row>
    <row r="93" spans="3:13" ht="12.75">
      <c r="C93" s="123" t="str">
        <f t="shared" si="14"/>
        <v>Skript waere natuerlich genial gewesen</v>
      </c>
      <c r="M93" s="124" t="s">
        <v>82</v>
      </c>
    </row>
    <row r="94" spans="3:13" ht="12">
      <c r="C94" s="123">
        <f t="shared" si="14"/>
        <v>0</v>
      </c>
      <c r="M94" s="124"/>
    </row>
    <row r="95" spans="3:13" ht="12">
      <c r="C95" s="123">
        <f t="shared" si="14"/>
        <v>0</v>
      </c>
      <c r="M95" s="124"/>
    </row>
    <row r="96" spans="3:13" ht="12">
      <c r="C96" s="123">
        <f t="shared" si="14"/>
        <v>0</v>
      </c>
      <c r="M96" s="124"/>
    </row>
    <row r="97" spans="3:13" ht="12">
      <c r="C97" s="123">
        <f t="shared" si="14"/>
        <v>0</v>
      </c>
      <c r="M97" s="124"/>
    </row>
    <row r="98" spans="3:13" ht="12">
      <c r="C98" s="123">
        <f t="shared" si="14"/>
        <v>0</v>
      </c>
      <c r="M98" s="124"/>
    </row>
    <row r="99" spans="3:13" ht="12">
      <c r="C99" s="123">
        <f t="shared" si="14"/>
        <v>0</v>
      </c>
      <c r="M99" s="124"/>
    </row>
    <row r="100" spans="3:13" ht="12">
      <c r="C100" s="123">
        <f t="shared" si="14"/>
        <v>0</v>
      </c>
      <c r="M100" s="124"/>
    </row>
    <row r="101" spans="3:13" ht="12">
      <c r="C101" s="123">
        <f t="shared" si="14"/>
        <v>0</v>
      </c>
      <c r="M101" s="124"/>
    </row>
    <row r="102" spans="3:13" ht="12">
      <c r="C102" s="123">
        <f t="shared" si="14"/>
        <v>0</v>
      </c>
      <c r="M102" s="124"/>
    </row>
    <row r="103" spans="3:13" ht="12">
      <c r="C103" s="123">
        <f t="shared" si="14"/>
        <v>0</v>
      </c>
      <c r="M103" s="124"/>
    </row>
    <row r="104" spans="3:13" ht="12">
      <c r="C104" s="123">
        <f t="shared" si="14"/>
        <v>0</v>
      </c>
      <c r="M104" s="124"/>
    </row>
    <row r="105" spans="3:13" ht="12">
      <c r="C105" s="123">
        <f t="shared" si="14"/>
        <v>0</v>
      </c>
      <c r="M105" s="124"/>
    </row>
    <row r="106" spans="3:13" ht="12">
      <c r="C106" s="123">
        <f t="shared" si="14"/>
        <v>0</v>
      </c>
      <c r="M106" s="124"/>
    </row>
    <row r="107" spans="3:13" ht="12">
      <c r="C107" s="123">
        <f t="shared" si="14"/>
        <v>0</v>
      </c>
      <c r="M107" s="124"/>
    </row>
    <row r="108" spans="3:13" ht="12">
      <c r="C108" s="123">
        <f t="shared" si="14"/>
        <v>0</v>
      </c>
      <c r="M108" s="124"/>
    </row>
    <row r="109" spans="3:13" ht="12">
      <c r="C109" s="123">
        <f t="shared" si="14"/>
        <v>0</v>
      </c>
      <c r="M109" s="124"/>
    </row>
    <row r="110" spans="3:13" ht="12">
      <c r="C110" s="123">
        <f t="shared" si="14"/>
        <v>0</v>
      </c>
      <c r="M110" s="124"/>
    </row>
    <row r="111" spans="3:13" ht="12">
      <c r="C111" s="123">
        <f t="shared" si="14"/>
        <v>0</v>
      </c>
      <c r="M111" s="124"/>
    </row>
    <row r="112" spans="3:13" ht="12">
      <c r="C112" s="123">
        <f t="shared" si="14"/>
        <v>0</v>
      </c>
      <c r="M112" s="124"/>
    </row>
    <row r="113" spans="3:13" ht="12">
      <c r="C113" s="123">
        <f t="shared" si="14"/>
        <v>0</v>
      </c>
      <c r="M113" s="124"/>
    </row>
    <row r="114" spans="3:13" ht="12">
      <c r="C114" s="123">
        <f t="shared" si="14"/>
        <v>0</v>
      </c>
      <c r="M114" s="124"/>
    </row>
    <row r="115" spans="3:13" ht="12">
      <c r="C115" s="123">
        <f t="shared" si="14"/>
        <v>0</v>
      </c>
      <c r="M115" s="124"/>
    </row>
    <row r="116" spans="3:13" ht="12">
      <c r="C116" s="123">
        <f t="shared" si="14"/>
        <v>0</v>
      </c>
      <c r="M116" s="124"/>
    </row>
    <row r="117" spans="3:13" ht="12">
      <c r="C117" s="123">
        <f t="shared" si="14"/>
        <v>0</v>
      </c>
      <c r="M117" s="124"/>
    </row>
    <row r="118" spans="3:13" ht="12">
      <c r="C118" s="123">
        <f t="shared" si="14"/>
        <v>0</v>
      </c>
      <c r="M118" s="124"/>
    </row>
    <row r="119" spans="3:13" ht="12">
      <c r="C119" s="123">
        <f t="shared" si="14"/>
        <v>0</v>
      </c>
      <c r="M119" s="124"/>
    </row>
    <row r="120" spans="3:13" ht="12">
      <c r="C120" s="123">
        <f t="shared" si="14"/>
        <v>0</v>
      </c>
      <c r="M120" s="124"/>
    </row>
    <row r="121" spans="3:13" ht="12">
      <c r="C121" s="123">
        <f t="shared" si="14"/>
        <v>0</v>
      </c>
      <c r="M121" s="124"/>
    </row>
  </sheetData>
  <mergeCells count="2">
    <mergeCell ref="S6:T6"/>
    <mergeCell ref="V36:W36"/>
  </mergeCells>
  <printOptions/>
  <pageMargins left="0.7875" right="0.7875" top="0.8659722222222223" bottom="0.5118055555555555" header="0.5118055555555555" footer="0.5118055555555555"/>
  <pageSetup horizontalDpi="300" verticalDpi="300" orientation="landscape" paperSize="9" scale="85"/>
  <rowBreaks count="4" manualBreakCount="4">
    <brk id="24" max="255" man="1"/>
    <brk id="44" max="255" man="1"/>
    <brk id="52" max="255" man="1"/>
    <brk id="87" max="255" man="1"/>
  </rowBreaks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90" zoomScaleNormal="90" workbookViewId="0" topLeftCell="A1">
      <selection activeCell="A1" sqref="A1"/>
    </sheetView>
  </sheetViews>
  <sheetFormatPr defaultColWidth="12.57421875" defaultRowHeight="12.75"/>
  <cols>
    <col min="1" max="16384" width="11.7109375" style="0" customWidth="1"/>
  </cols>
  <sheetData/>
  <printOptions/>
  <pageMargins left="1.2097222222222221" right="1.2201388888888889" top="0.9840277777777777" bottom="0.9840277777777777" header="0.5118055555555555" footer="0.5118055555555555"/>
  <pageSetup horizontalDpi="300" verticalDpi="300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90" zoomScaleNormal="90" workbookViewId="0" topLeftCell="A1">
      <selection activeCell="A1" sqref="A1"/>
    </sheetView>
  </sheetViews>
  <sheetFormatPr defaultColWidth="12.57421875" defaultRowHeight="12.75"/>
  <cols>
    <col min="1" max="16384" width="11.7109375" style="0" customWidth="1"/>
  </cols>
  <sheetData/>
  <printOptions/>
  <pageMargins left="1.1298611111111112" right="1.070138888888889" top="0.9840277777777777" bottom="0.9840277777777777" header="0.5118055555555555" footer="0.5118055555555555"/>
  <pageSetup horizontalDpi="300" verticalDpi="300" orientation="landscape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="90" zoomScaleNormal="90" workbookViewId="0" topLeftCell="A1">
      <selection activeCell="A1" sqref="A1"/>
    </sheetView>
  </sheetViews>
  <sheetFormatPr defaultColWidth="12.57421875" defaultRowHeight="12.75"/>
  <cols>
    <col min="1" max="16384" width="11.7109375" style="0" customWidth="1"/>
  </cols>
  <sheetData/>
  <printOptions/>
  <pageMargins left="1.2097222222222221" right="1.2201388888888889" top="0.9840277777777777" bottom="0.9840277777777777" header="0.5118055555555555" footer="0.5118055555555555"/>
  <pageSetup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Glinz</dc:creator>
  <cp:keywords/>
  <dc:description/>
  <cp:lastModifiedBy>Universität Zürich</cp:lastModifiedBy>
  <cp:lastPrinted>2004-07-05T15:24:59Z</cp:lastPrinted>
  <dcterms:created xsi:type="dcterms:W3CDTF">2004-01-26T13:55:18Z</dcterms:created>
  <dcterms:modified xsi:type="dcterms:W3CDTF">2004-06-28T14:53:29Z</dcterms:modified>
  <cp:category/>
  <cp:version/>
  <cp:contentType/>
  <cp:contentStatus/>
  <cp:revision>1</cp:revision>
</cp:coreProperties>
</file>